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86" i="1"/>
  <c r="L86" s="1"/>
  <c r="K85"/>
  <c r="L85" s="1"/>
  <c r="K91"/>
  <c r="L91" s="1"/>
  <c r="K90"/>
  <c r="L90" s="1"/>
  <c r="K89"/>
  <c r="L89" s="1"/>
  <c r="K88"/>
  <c r="L88" s="1"/>
  <c r="K46"/>
  <c r="L46" s="1"/>
  <c r="K35"/>
  <c r="L35" s="1"/>
  <c r="K83"/>
  <c r="L83" s="1"/>
  <c r="K82"/>
  <c r="L82" s="1"/>
  <c r="K80"/>
  <c r="L80" s="1"/>
  <c r="K79"/>
  <c r="L79" s="1"/>
  <c r="K78"/>
  <c r="L78" s="1"/>
  <c r="K73"/>
  <c r="L73" s="1"/>
  <c r="K72"/>
  <c r="L72" s="1"/>
  <c r="K71"/>
  <c r="L71" s="1"/>
  <c r="K70"/>
  <c r="L70" s="1"/>
  <c r="K77"/>
  <c r="L77" s="1"/>
  <c r="K69"/>
  <c r="L69" s="1"/>
  <c r="K68"/>
  <c r="L68" s="1"/>
  <c r="K67"/>
  <c r="L67" s="1"/>
  <c r="K76"/>
  <c r="L76" s="1"/>
  <c r="K75"/>
  <c r="L75" s="1"/>
  <c r="K66"/>
  <c r="L66" s="1"/>
  <c r="K65"/>
  <c r="L65" s="1"/>
  <c r="K64"/>
  <c r="L64" s="1"/>
  <c r="E63"/>
  <c r="K63" s="1"/>
  <c r="L63" s="1"/>
  <c r="K61"/>
  <c r="L61" s="1"/>
  <c r="K60"/>
  <c r="L60" s="1"/>
  <c r="K59"/>
  <c r="L59" s="1"/>
  <c r="K58"/>
  <c r="L58" s="1"/>
  <c r="K57"/>
  <c r="L57" s="1"/>
  <c r="K56"/>
  <c r="L56" s="1"/>
  <c r="K55"/>
  <c r="L55" s="1"/>
  <c r="K54"/>
  <c r="L54" s="1"/>
  <c r="K53"/>
  <c r="L53" s="1"/>
  <c r="K52"/>
  <c r="L52" s="1"/>
  <c r="K51"/>
  <c r="L51" s="1"/>
  <c r="K50"/>
  <c r="L50" s="1"/>
  <c r="K49"/>
  <c r="L49" s="1"/>
  <c r="K48"/>
  <c r="L48" s="1"/>
  <c r="K47"/>
  <c r="L47" s="1"/>
  <c r="K45"/>
  <c r="L45" s="1"/>
  <c r="K44"/>
  <c r="L44" s="1"/>
  <c r="K43"/>
  <c r="L43" s="1"/>
  <c r="K42"/>
  <c r="L42" s="1"/>
  <c r="K41"/>
  <c r="L41" s="1"/>
  <c r="K40"/>
  <c r="L40" s="1"/>
  <c r="K39"/>
  <c r="L39" s="1"/>
  <c r="K38"/>
  <c r="L38" s="1"/>
  <c r="K37"/>
  <c r="L37" s="1"/>
  <c r="K34"/>
  <c r="L34" s="1"/>
  <c r="K33"/>
  <c r="L33" s="1"/>
  <c r="K32"/>
  <c r="L32" s="1"/>
  <c r="K31"/>
  <c r="L31" s="1"/>
  <c r="K30"/>
  <c r="L30" s="1"/>
  <c r="K29"/>
  <c r="L29" s="1"/>
  <c r="K28"/>
  <c r="L28" s="1"/>
  <c r="K27"/>
  <c r="L27" s="1"/>
  <c r="K26"/>
  <c r="L26" s="1"/>
  <c r="K24"/>
  <c r="L24" s="1"/>
  <c r="K23"/>
  <c r="L23" s="1"/>
  <c r="K22"/>
  <c r="L22" s="1"/>
  <c r="K21"/>
  <c r="L21" s="1"/>
  <c r="K20"/>
  <c r="L20" s="1"/>
  <c r="K19"/>
  <c r="L19" s="1"/>
  <c r="K18"/>
  <c r="L18" s="1"/>
  <c r="K17"/>
  <c r="L17" s="1"/>
  <c r="K16"/>
  <c r="L16" s="1"/>
  <c r="K15"/>
  <c r="L15" s="1"/>
  <c r="K14"/>
  <c r="L14" s="1"/>
  <c r="K13"/>
  <c r="L13" s="1"/>
  <c r="K12"/>
  <c r="L12" s="1"/>
  <c r="K10"/>
  <c r="L10" s="1"/>
  <c r="K9"/>
  <c r="L9" s="1"/>
</calcChain>
</file>

<file path=xl/comments1.xml><?xml version="1.0" encoding="utf-8"?>
<comments xmlns="http://schemas.openxmlformats.org/spreadsheetml/2006/main">
  <authors>
    <author>Philippe JULVE</author>
  </authors>
  <commentList>
    <comment ref="D40" authorId="0">
      <text>
        <r>
          <rPr>
            <b/>
            <sz val="8"/>
            <color indexed="81"/>
            <rFont val="Tahoma"/>
            <family val="2"/>
          </rPr>
          <t>Philippe JULVE:</t>
        </r>
        <r>
          <rPr>
            <sz val="8"/>
            <color indexed="81"/>
            <rFont val="Tahoma"/>
            <family val="2"/>
          </rPr>
          <t xml:space="preserve">
Ce taxon est continental !</t>
        </r>
      </text>
    </comment>
  </commentList>
</comments>
</file>

<file path=xl/sharedStrings.xml><?xml version="1.0" encoding="utf-8"?>
<sst xmlns="http://schemas.openxmlformats.org/spreadsheetml/2006/main" count="257" uniqueCount="167">
  <si>
    <t>Scorzonero humilis - Serapiadetum linguae Billy 2000 prov.</t>
  </si>
  <si>
    <t>[compilation : Patrick Gatignol  ; harmonisation nomenclaturale : PG ; déplacement de lignes : oui (PG)]</t>
  </si>
  <si>
    <t>D190</t>
  </si>
  <si>
    <t>L417</t>
  </si>
  <si>
    <t>D76</t>
  </si>
  <si>
    <t>K459</t>
  </si>
  <si>
    <t>L664</t>
  </si>
  <si>
    <t>L418</t>
  </si>
  <si>
    <t>10/3.</t>
  </si>
  <si>
    <t>Serapias lingua L. subsp. lingua</t>
  </si>
  <si>
    <t>06/1.1.1.0.1</t>
  </si>
  <si>
    <t>Scorzonera humilis L.</t>
  </si>
  <si>
    <t>10/1.</t>
  </si>
  <si>
    <t>Anthoxanthum odoratum L. subsp. odoratum</t>
  </si>
  <si>
    <t>08/1.1.2</t>
  </si>
  <si>
    <t>Agrostis capillaris L. subsp. capillaris</t>
  </si>
  <si>
    <t>09/1.1.2.1</t>
  </si>
  <si>
    <t>Anacamptis morio (L.) Bateman, Pridgeon &amp; Chase</t>
  </si>
  <si>
    <t>10/1.0.1</t>
  </si>
  <si>
    <t>Carex caryophyllea Latourr. var. caryophyllea</t>
  </si>
  <si>
    <t>Luzula campestris (L.) DC.</t>
  </si>
  <si>
    <t>Nardus stricta L.</t>
  </si>
  <si>
    <t>10/2.0.1</t>
  </si>
  <si>
    <t>Stachys officinalis (L.) Trevis. subsp. officinalis</t>
  </si>
  <si>
    <t>Luzula multiflora (Ehrh.) Lej. subsp. multiflora var. multiflora</t>
  </si>
  <si>
    <t>Danthonia decumbens (L.) DC. subsp. decumbens</t>
  </si>
  <si>
    <t>Potentilla erecta (L.) Rausch. subsp. erecta var. erecta</t>
  </si>
  <si>
    <t>10/1.0.2</t>
  </si>
  <si>
    <t>Hieracium lactucella Wallr. subsp. lactucella</t>
  </si>
  <si>
    <t>08/1.1</t>
  </si>
  <si>
    <t>Hypochaeris radicata L. subsp. radicata</t>
  </si>
  <si>
    <t>10/1.0.1.0.6</t>
  </si>
  <si>
    <t>Carex pallescens L.</t>
  </si>
  <si>
    <t>06/1.1</t>
  </si>
  <si>
    <t>Carex panicea L.</t>
  </si>
  <si>
    <t>Dactylorhiza maculata (L.) Soó subsp. maculata</t>
  </si>
  <si>
    <t>Carum verticillatum (L.) Koch</t>
  </si>
  <si>
    <t>Myosotis nemorosa Besser subsp. nemorosa</t>
  </si>
  <si>
    <t>Carex pulicaris L.</t>
  </si>
  <si>
    <t>Succisa pratensis Moench</t>
  </si>
  <si>
    <t>Juncus acutiflorus Ehrh. ex Hoffm.</t>
  </si>
  <si>
    <t>Lotus pedunculatus Cav.</t>
  </si>
  <si>
    <t>06/1.1.2.0.5</t>
  </si>
  <si>
    <t>Ophioglossum vulgatum L.</t>
  </si>
  <si>
    <t>Agrostio stoloniferae - Arrhenatheretea elatioris subsp. elatioris</t>
  </si>
  <si>
    <t>12/1.</t>
  </si>
  <si>
    <t>Festuca rubra L. subsp. rubra</t>
  </si>
  <si>
    <t>Plantago lanceolata L. subsp. lanceolata var. lanceolata</t>
  </si>
  <si>
    <t>12/1.1.1</t>
  </si>
  <si>
    <t>Leucanthemum vulgare Lam. subsp. vulgare var. vulgare</t>
  </si>
  <si>
    <t>12/1.1.1.1.2</t>
  </si>
  <si>
    <t xml:space="preserve">Centaurea jacea L. subsp. jacea </t>
  </si>
  <si>
    <t>Trifolium pratense L. subsp. pratense var. pratense</t>
  </si>
  <si>
    <t>Rumex acetosa L. subsp. acetosa</t>
  </si>
  <si>
    <t>12/1.1.1.1</t>
  </si>
  <si>
    <t>Dactylis glomerata L. subsp. glomerata</t>
  </si>
  <si>
    <t>12/1.1.1.1.3</t>
  </si>
  <si>
    <t>Ranunculus acris L. subsp. acris</t>
  </si>
  <si>
    <t>12/1.1.1.2</t>
  </si>
  <si>
    <t>Ajuga reptans L.</t>
  </si>
  <si>
    <t>Holcus lanatus L.</t>
  </si>
  <si>
    <t>Cynosurus cristatus L.</t>
  </si>
  <si>
    <t>12/1.2.1.1</t>
  </si>
  <si>
    <t>Cardamine pratensis L. subsp. pratensis</t>
  </si>
  <si>
    <t>Achillea millefolium L. subsp. millefolium</t>
  </si>
  <si>
    <t>Bellis perennis L. subsp. perennis</t>
  </si>
  <si>
    <t>Trifolium repens L. subsp. repens var. repens</t>
  </si>
  <si>
    <t>12/1.2.1.1.1</t>
  </si>
  <si>
    <t>Oenanthe peucedanifolia Pollich</t>
  </si>
  <si>
    <t>12/1.2.1.2.1</t>
  </si>
  <si>
    <t>Anacamptis laxiflora (Lam.) Bateman, Pridgeon &amp; Chase subsp. laxiflora</t>
  </si>
  <si>
    <t>Poa pratensis L. subsp. pratensis</t>
  </si>
  <si>
    <t>Festuca pratensis Huds. subsp. pratensis</t>
  </si>
  <si>
    <t>Trisetum flavescens (L.) P.Beauv. subsp. flavescens</t>
  </si>
  <si>
    <t>Tragopogon pratensis L. subsp. pratensis</t>
  </si>
  <si>
    <t>Phleum pratense L. subsp. pratense</t>
  </si>
  <si>
    <t>Achillea ptarmica L. subsp. ptarmica var. ptarmica</t>
  </si>
  <si>
    <t>Silene flos-cuculi (L.) Clairv. subsp. flos-cuculi</t>
  </si>
  <si>
    <t>Leontodon hispidus L. subsp. hispidus var. hispidus</t>
  </si>
  <si>
    <t>Lotus corniculatus L. subsp. corniculatus</t>
  </si>
  <si>
    <t>Ranunculus bulbosus L. subsp. bulbosus var. bulbosus</t>
  </si>
  <si>
    <t>Rhinanthus minor L. subsp. minor</t>
  </si>
  <si>
    <t>09/2.</t>
  </si>
  <si>
    <t>Galium mollugo subsp. erectum Syme var. erectum</t>
  </si>
  <si>
    <t>09/2.0.2</t>
  </si>
  <si>
    <t>Lathyrus pratensis L. subsp. pratensis</t>
  </si>
  <si>
    <t>Neotinea ustulata (L.) Bateman, Pridgeon &amp; Chase subsp. ustulata</t>
  </si>
  <si>
    <t>Primula veris L. subsp. veris</t>
  </si>
  <si>
    <t>Trifolium ochroleucon Huds. var. ochroleucon</t>
  </si>
  <si>
    <t>Veronica chamaedrys L. subsp. chamaedrys var. chamaedrys</t>
  </si>
  <si>
    <t>09/1.</t>
  </si>
  <si>
    <t>Sanguisorba minor Scop. subsp. minor var. minor</t>
  </si>
  <si>
    <t>Briza media L. subsp. media</t>
  </si>
  <si>
    <t>09/1.1.2.1.2.3</t>
  </si>
  <si>
    <t>Carex flacca Schreb. subsp. flacca</t>
  </si>
  <si>
    <t>Galium verum L. subsp. verum var. verum</t>
  </si>
  <si>
    <t>Vicia cracca L. subsp. cracca</t>
  </si>
  <si>
    <t>09/2.0.2.0.5</t>
  </si>
  <si>
    <t>Carex spicata Huds.</t>
  </si>
  <si>
    <t>09/2.0.2.0.3</t>
  </si>
  <si>
    <t>Platanthera bifolia (L.) Rich. subsp. bifolia</t>
  </si>
  <si>
    <t>13/2.0.1.0.1</t>
  </si>
  <si>
    <t>Heracleum sphondylium L. subsp. sphondylium var. sphondylium</t>
  </si>
  <si>
    <t>13/1.0.2.0.2</t>
  </si>
  <si>
    <t>Senecio jacobaea L. subsp. jacobaea</t>
  </si>
  <si>
    <t>Annuelles associées</t>
  </si>
  <si>
    <t>13/4.0.1.0.5</t>
  </si>
  <si>
    <t>Trifolium dubium Sibth.</t>
  </si>
  <si>
    <t>13/3.0.1.0.1</t>
  </si>
  <si>
    <t>Vicia hirsuta (L.) Gray</t>
  </si>
  <si>
    <t>04/5.0.2.0.3</t>
  </si>
  <si>
    <t>Linum catharticum L. var. catharticum</t>
  </si>
  <si>
    <t>Vicia sativa L. subsp. sativa</t>
  </si>
  <si>
    <t>Chamaephytes</t>
  </si>
  <si>
    <t>14/4.</t>
  </si>
  <si>
    <t>Calluna vulgaris (L.) Hull</t>
  </si>
  <si>
    <t>Genista anglica L.</t>
  </si>
  <si>
    <t>St Jean d'Heurs</t>
  </si>
  <si>
    <t>Sermentizon Laussedat</t>
  </si>
  <si>
    <t>Bort l'Etang Clairmatin</t>
  </si>
  <si>
    <t>Chateldon les Vernes</t>
  </si>
  <si>
    <t>Bort l'Etang Sautilloux</t>
  </si>
  <si>
    <t>Serapietea linguae</t>
  </si>
  <si>
    <t>Juncion acutiflori</t>
  </si>
  <si>
    <t>Nardetea strictae</t>
  </si>
  <si>
    <t>Agrostio capillaris subsp. capillaris - Jasionetalia montanae</t>
  </si>
  <si>
    <t>Leucanthemo vulgaris - Bromenalia erecti</t>
  </si>
  <si>
    <t>Nardetalia strictae</t>
  </si>
  <si>
    <t>Melampyro pratensis - Holcetalia mollis</t>
  </si>
  <si>
    <t>Trifolio alpini - Meetalia athamantici</t>
  </si>
  <si>
    <t>Rumicenea acetosellae</t>
  </si>
  <si>
    <t>Juncion squarrosi</t>
  </si>
  <si>
    <t>Molinio caeruleae subsp. caeruleae - Caricenea nigrae subsp. nigrae</t>
  </si>
  <si>
    <t>Molinion caeruleae subsp. caeruleae</t>
  </si>
  <si>
    <t>Arrhenatheretalia elatioris subsp. elatioris</t>
  </si>
  <si>
    <t>Arrhenatherion elatioris subsp. elatioris</t>
  </si>
  <si>
    <t>Arrhenatherenalia elatioris subsp. elatioris</t>
  </si>
  <si>
    <t>Polygono bistortae - Trisetion flavescentis</t>
  </si>
  <si>
    <t>Veronico serpyllifoliae - Cynosurenalia cristati</t>
  </si>
  <si>
    <t>Loto pedunculati - Cardaminenalia pratensis subsp. pratensis</t>
  </si>
  <si>
    <t>Bromion racemosi</t>
  </si>
  <si>
    <t>Alopecurion rendlei</t>
  </si>
  <si>
    <t>Trifolio medii - Geranietea sanguinei</t>
  </si>
  <si>
    <t>Agrimonio eupatoriae - Trifolietalia medii</t>
  </si>
  <si>
    <t>Festuco valesiacae - Brometea erecti subsp. erecti</t>
  </si>
  <si>
    <t>Tetragonolobo maritimi - Mesobromenion erecti subsp. erecti</t>
  </si>
  <si>
    <t>Fragarion vescae</t>
  </si>
  <si>
    <t>Tephrosero integrifoliae - Platantherion chloranthae</t>
  </si>
  <si>
    <t>Aegopodion podagrariae</t>
  </si>
  <si>
    <t>Dauco carotae subsp. carotae - Melilotion albi</t>
  </si>
  <si>
    <t>Trifolion dubii</t>
  </si>
  <si>
    <t>Scleranthion annui</t>
  </si>
  <si>
    <t>Centaurio pulchelli - Blackstonion perfoliatae</t>
  </si>
  <si>
    <t>Calluno vulgaris - Ulicetea minoris</t>
  </si>
  <si>
    <t>compagnes du Juncion acutiflori</t>
  </si>
  <si>
    <t>caractéristiques des Nardetea</t>
  </si>
  <si>
    <t>caractéristiques d'association</t>
  </si>
  <si>
    <t>compagnes des Agrostio stoloniferae - Arrhenatheretea elatioris subsp. elatioris</t>
  </si>
  <si>
    <t>compagnes des Leucanthemo vulgaris - Bromenalia erecti</t>
  </si>
  <si>
    <t>compagnes des ourlets basophiles</t>
  </si>
  <si>
    <t>compagnes des friches</t>
  </si>
  <si>
    <t>Taraxacum sp.</t>
  </si>
  <si>
    <t>n° de colonne / nb de relevés</t>
  </si>
  <si>
    <t>Alt (m)</t>
  </si>
  <si>
    <t>N° originel</t>
  </si>
  <si>
    <t>Billy, F., 2000. Prairies et pâturages en Basse-Auvergne. Bull. Soc. Bot. Centre-Ouest, n° spécial 20 : 258 p.</t>
  </si>
  <si>
    <t>pelouse acidocline médioeuropéenne, planitiaire, thermoatlantique, mésohygrophile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</si>
</sst>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rgb="FF00B05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theme="1"/>
      <name val="Arial"/>
      <family val="2"/>
    </font>
    <font>
      <b/>
      <sz val="8"/>
      <color rgb="FF7030A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6" fontId="1" fillId="0" borderId="0" xfId="0" applyNumberFormat="1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49" fontId="1" fillId="0" borderId="0" xfId="0" applyNumberFormat="1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Fill="1"/>
    <xf numFmtId="0" fontId="6" fillId="0" borderId="0" xfId="0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10" fillId="0" borderId="0" xfId="0" applyFont="1"/>
    <xf numFmtId="0" fontId="7" fillId="0" borderId="0" xfId="0" applyFont="1" applyAlignment="1">
      <alignment horizontal="right"/>
    </xf>
    <xf numFmtId="0" fontId="4" fillId="2" borderId="0" xfId="0" applyFont="1" applyFill="1"/>
    <xf numFmtId="0" fontId="7" fillId="0" borderId="1" xfId="0" applyFont="1" applyBorder="1" applyAlignment="1">
      <alignment horizont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8"/>
  <sheetViews>
    <sheetView tabSelected="1" workbookViewId="0">
      <selection activeCell="D22" sqref="D22"/>
    </sheetView>
  </sheetViews>
  <sheetFormatPr baseColWidth="10" defaultRowHeight="11.25"/>
  <cols>
    <col min="1" max="1" width="10.28515625" style="16" customWidth="1"/>
    <col min="2" max="2" width="8.28515625" style="16" customWidth="1"/>
    <col min="3" max="3" width="8.42578125" style="16" customWidth="1"/>
    <col min="4" max="4" width="49.28515625" style="16" customWidth="1"/>
    <col min="5" max="12" width="5.7109375" style="17" customWidth="1"/>
    <col min="13" max="13" width="40.7109375" style="16" customWidth="1"/>
    <col min="14" max="16384" width="11.42578125" style="16"/>
  </cols>
  <sheetData>
    <row r="1" spans="1:13">
      <c r="D1" s="19" t="s">
        <v>0</v>
      </c>
    </row>
    <row r="2" spans="1:13">
      <c r="D2" s="23" t="s">
        <v>166</v>
      </c>
    </row>
    <row r="3" spans="1:13">
      <c r="D3" s="19" t="s">
        <v>165</v>
      </c>
    </row>
    <row r="4" spans="1:13">
      <c r="D4" s="16" t="s">
        <v>1</v>
      </c>
    </row>
    <row r="5" spans="1:13">
      <c r="D5" s="20" t="s">
        <v>162</v>
      </c>
      <c r="E5" s="17">
        <v>1</v>
      </c>
      <c r="F5" s="17">
        <v>2</v>
      </c>
      <c r="G5" s="17">
        <v>3</v>
      </c>
      <c r="H5" s="17">
        <v>4</v>
      </c>
      <c r="I5" s="17">
        <v>5</v>
      </c>
      <c r="J5" s="17">
        <v>6</v>
      </c>
      <c r="K5" s="22">
        <v>6</v>
      </c>
    </row>
    <row r="6" spans="1:13">
      <c r="D6" s="20" t="s">
        <v>164</v>
      </c>
      <c r="E6" s="17" t="s">
        <v>2</v>
      </c>
      <c r="F6" s="17" t="s">
        <v>3</v>
      </c>
      <c r="G6" s="17" t="s">
        <v>4</v>
      </c>
      <c r="H6" s="17" t="s">
        <v>5</v>
      </c>
      <c r="I6" s="17" t="s">
        <v>6</v>
      </c>
      <c r="J6" s="17" t="s">
        <v>7</v>
      </c>
      <c r="K6" s="16"/>
    </row>
    <row r="7" spans="1:13">
      <c r="D7" s="20" t="s">
        <v>163</v>
      </c>
      <c r="E7" s="17">
        <v>35</v>
      </c>
      <c r="F7" s="17">
        <v>47</v>
      </c>
      <c r="G7" s="17">
        <v>38</v>
      </c>
      <c r="H7" s="17">
        <v>44</v>
      </c>
      <c r="I7" s="17">
        <v>35</v>
      </c>
      <c r="J7" s="17">
        <v>47</v>
      </c>
    </row>
    <row r="8" spans="1:13">
      <c r="D8" s="11" t="s">
        <v>156</v>
      </c>
    </row>
    <row r="9" spans="1:13">
      <c r="A9" s="1" t="s">
        <v>8</v>
      </c>
      <c r="B9" s="2">
        <v>14482</v>
      </c>
      <c r="C9" s="3">
        <v>63164</v>
      </c>
      <c r="D9" s="5" t="s">
        <v>9</v>
      </c>
      <c r="E9" s="6">
        <v>1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7">
        <f>COUNTIF(E9:J9,"&gt;=0")/K$5*100</f>
        <v>100</v>
      </c>
      <c r="L9" s="7" t="str">
        <f>IF(K9=0,"",IF(K9&lt;=5,"r",IF(K9&lt;=10,"+",ROMAN(INT(5*(K9/100)-0.01)+1))))</f>
        <v>V</v>
      </c>
      <c r="M9" s="5" t="s">
        <v>122</v>
      </c>
    </row>
    <row r="10" spans="1:13">
      <c r="A10" s="8" t="s">
        <v>10</v>
      </c>
      <c r="B10" s="9">
        <v>1143</v>
      </c>
      <c r="C10" s="10">
        <v>61914</v>
      </c>
      <c r="D10" s="5" t="s">
        <v>11</v>
      </c>
      <c r="E10" s="6">
        <v>0</v>
      </c>
      <c r="F10" s="6">
        <v>1</v>
      </c>
      <c r="G10" s="6">
        <v>1</v>
      </c>
      <c r="H10" s="6">
        <v>0</v>
      </c>
      <c r="I10" s="6">
        <v>1</v>
      </c>
      <c r="J10" s="6">
        <v>0</v>
      </c>
      <c r="K10" s="7">
        <f>COUNTIF(E10:J10,"&gt;=0")/K$5*100</f>
        <v>100</v>
      </c>
      <c r="L10" s="7" t="str">
        <f>IF(K10=0,"",IF(K10&lt;=5,"r",IF(K10&lt;=10,"+",ROMAN(INT(5*(K10/100)-0.01)+1))))</f>
        <v>V</v>
      </c>
      <c r="M10" s="5" t="s">
        <v>123</v>
      </c>
    </row>
    <row r="11" spans="1:13">
      <c r="A11" s="8"/>
      <c r="B11" s="9"/>
      <c r="C11" s="10"/>
      <c r="D11" s="11" t="s">
        <v>155</v>
      </c>
      <c r="E11" s="6"/>
      <c r="F11" s="6"/>
      <c r="G11" s="6"/>
      <c r="H11" s="6"/>
      <c r="I11" s="6"/>
      <c r="J11" s="6"/>
      <c r="K11" s="7"/>
      <c r="L11" s="7"/>
      <c r="M11" s="5"/>
    </row>
    <row r="12" spans="1:13">
      <c r="A12" s="1" t="s">
        <v>12</v>
      </c>
      <c r="B12" s="9">
        <v>6629</v>
      </c>
      <c r="C12" s="10">
        <v>5199</v>
      </c>
      <c r="D12" s="5" t="s">
        <v>13</v>
      </c>
      <c r="E12" s="6">
        <v>2</v>
      </c>
      <c r="F12" s="6">
        <v>2</v>
      </c>
      <c r="G12" s="6">
        <v>2</v>
      </c>
      <c r="H12" s="6">
        <v>2</v>
      </c>
      <c r="I12" s="6">
        <v>0</v>
      </c>
      <c r="J12" s="6">
        <v>2</v>
      </c>
      <c r="K12" s="7">
        <f>COUNTIF(E12:J12,"&gt;=0")/K$5*100</f>
        <v>100</v>
      </c>
      <c r="L12" s="7" t="str">
        <f t="shared" ref="L12:L24" si="0">IF(K12=0,"",IF(K12&lt;=5,"r",IF(K12&lt;=10,"+",ROMAN(INT(5*(K12/100)-0.01)+1))))</f>
        <v>V</v>
      </c>
      <c r="M12" s="5" t="s">
        <v>124</v>
      </c>
    </row>
    <row r="13" spans="1:13">
      <c r="A13" s="1" t="s">
        <v>14</v>
      </c>
      <c r="B13" s="9">
        <v>6591</v>
      </c>
      <c r="C13" s="10">
        <v>1636</v>
      </c>
      <c r="D13" s="5" t="s">
        <v>15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  <c r="K13" s="7">
        <f>COUNTIF(E13:J13,"&gt;=0")/K$5*100</f>
        <v>100</v>
      </c>
      <c r="L13" s="7" t="str">
        <f t="shared" si="0"/>
        <v>V</v>
      </c>
      <c r="M13" s="5" t="s">
        <v>125</v>
      </c>
    </row>
    <row r="14" spans="1:13">
      <c r="A14" s="8" t="s">
        <v>16</v>
      </c>
      <c r="B14" s="9">
        <v>6538</v>
      </c>
      <c r="C14" s="10">
        <v>4316</v>
      </c>
      <c r="D14" s="5" t="s">
        <v>17</v>
      </c>
      <c r="E14" s="6">
        <v>1</v>
      </c>
      <c r="F14" s="6">
        <v>0</v>
      </c>
      <c r="G14" s="6">
        <v>12</v>
      </c>
      <c r="H14" s="6">
        <v>1</v>
      </c>
      <c r="I14" s="6">
        <v>0</v>
      </c>
      <c r="J14" s="6">
        <v>1</v>
      </c>
      <c r="K14" s="7">
        <f>COUNTIF(E14:J14,"&gt;=0")/K$5*100</f>
        <v>100</v>
      </c>
      <c r="L14" s="7" t="str">
        <f t="shared" si="0"/>
        <v>V</v>
      </c>
      <c r="M14" s="5" t="s">
        <v>126</v>
      </c>
    </row>
    <row r="15" spans="1:13">
      <c r="A15" s="8" t="s">
        <v>18</v>
      </c>
      <c r="B15" s="9">
        <v>9004</v>
      </c>
      <c r="C15" s="10">
        <v>13565</v>
      </c>
      <c r="D15" s="5" t="s">
        <v>19</v>
      </c>
      <c r="E15" s="6">
        <v>1</v>
      </c>
      <c r="F15" s="6">
        <v>0</v>
      </c>
      <c r="G15" s="6">
        <v>1</v>
      </c>
      <c r="H15" s="6">
        <v>1</v>
      </c>
      <c r="I15" s="6">
        <v>0</v>
      </c>
      <c r="J15" s="6"/>
      <c r="K15" s="7">
        <f>COUNTIF(E15:J15,"&gt;=0")/K$5*100</f>
        <v>83.333333333333343</v>
      </c>
      <c r="L15" s="7" t="str">
        <f t="shared" si="0"/>
        <v>V</v>
      </c>
      <c r="M15" s="5" t="s">
        <v>127</v>
      </c>
    </row>
    <row r="16" spans="1:13">
      <c r="A16" s="8" t="s">
        <v>18</v>
      </c>
      <c r="B16" s="9">
        <v>6170</v>
      </c>
      <c r="C16" s="10">
        <v>40237</v>
      </c>
      <c r="D16" s="5" t="s">
        <v>20</v>
      </c>
      <c r="E16" s="6">
        <v>1</v>
      </c>
      <c r="F16" s="6">
        <v>1</v>
      </c>
      <c r="G16" s="6">
        <v>12</v>
      </c>
      <c r="H16" s="6">
        <v>0</v>
      </c>
      <c r="I16" s="6"/>
      <c r="J16" s="6">
        <v>1</v>
      </c>
      <c r="K16" s="7">
        <f>COUNTIF(E16:J16,"&gt;=0")/K$5*100</f>
        <v>83.333333333333343</v>
      </c>
      <c r="L16" s="7" t="str">
        <f t="shared" si="0"/>
        <v>V</v>
      </c>
      <c r="M16" s="5" t="s">
        <v>127</v>
      </c>
    </row>
    <row r="17" spans="1:13">
      <c r="A17" s="1" t="s">
        <v>12</v>
      </c>
      <c r="B17" s="9">
        <v>7012</v>
      </c>
      <c r="C17" s="10">
        <v>43774</v>
      </c>
      <c r="D17" s="5" t="s">
        <v>21</v>
      </c>
      <c r="E17" s="6">
        <v>0</v>
      </c>
      <c r="F17" s="6">
        <v>1</v>
      </c>
      <c r="G17" s="6"/>
      <c r="H17" s="6"/>
      <c r="I17" s="6">
        <v>0</v>
      </c>
      <c r="J17" s="6">
        <v>0</v>
      </c>
      <c r="K17" s="7">
        <f>COUNTIF(E17:J17,"&gt;=0")/K$5*100</f>
        <v>66.666666666666657</v>
      </c>
      <c r="L17" s="7" t="str">
        <f t="shared" si="0"/>
        <v>IV</v>
      </c>
      <c r="M17" s="5" t="s">
        <v>124</v>
      </c>
    </row>
    <row r="18" spans="1:13">
      <c r="A18" s="8" t="s">
        <v>22</v>
      </c>
      <c r="B18" s="9">
        <v>3691</v>
      </c>
      <c r="C18" s="10">
        <v>65939</v>
      </c>
      <c r="D18" s="5" t="s">
        <v>23</v>
      </c>
      <c r="E18" s="6">
        <v>1</v>
      </c>
      <c r="F18" s="6">
        <v>1</v>
      </c>
      <c r="G18" s="6"/>
      <c r="H18" s="6"/>
      <c r="I18" s="6">
        <v>12</v>
      </c>
      <c r="J18" s="6">
        <v>0</v>
      </c>
      <c r="K18" s="7">
        <f>COUNTIF(E18:J18,"&gt;=0")/K$5*100</f>
        <v>66.666666666666657</v>
      </c>
      <c r="L18" s="7" t="str">
        <f t="shared" si="0"/>
        <v>IV</v>
      </c>
      <c r="M18" s="5" t="s">
        <v>128</v>
      </c>
    </row>
    <row r="19" spans="1:13">
      <c r="A19" s="1" t="s">
        <v>12</v>
      </c>
      <c r="B19" s="9">
        <v>12559</v>
      </c>
      <c r="C19" s="10">
        <v>40299</v>
      </c>
      <c r="D19" s="5" t="s">
        <v>24</v>
      </c>
      <c r="E19" s="6"/>
      <c r="F19" s="6"/>
      <c r="G19" s="6"/>
      <c r="H19" s="6"/>
      <c r="I19" s="6">
        <v>0</v>
      </c>
      <c r="J19" s="6">
        <v>2</v>
      </c>
      <c r="K19" s="7">
        <f>COUNTIF(E19:J19,"&gt;=0")/K$5*100</f>
        <v>33.333333333333329</v>
      </c>
      <c r="L19" s="7" t="str">
        <f t="shared" si="0"/>
        <v>II</v>
      </c>
      <c r="M19" s="5" t="s">
        <v>124</v>
      </c>
    </row>
    <row r="20" spans="1:13">
      <c r="A20" s="8" t="s">
        <v>18</v>
      </c>
      <c r="B20" s="9">
        <v>9764</v>
      </c>
      <c r="C20" s="10">
        <v>21547</v>
      </c>
      <c r="D20" s="5" t="s">
        <v>25</v>
      </c>
      <c r="E20" s="6">
        <v>0</v>
      </c>
      <c r="F20" s="6"/>
      <c r="G20" s="6"/>
      <c r="H20" s="6"/>
      <c r="I20" s="6">
        <v>1</v>
      </c>
      <c r="J20" s="6"/>
      <c r="K20" s="7">
        <f>COUNTIF(E20:J20,"&gt;=0")/K$5*100</f>
        <v>33.333333333333329</v>
      </c>
      <c r="L20" s="7" t="str">
        <f t="shared" si="0"/>
        <v>II</v>
      </c>
      <c r="M20" s="5" t="s">
        <v>127</v>
      </c>
    </row>
    <row r="21" spans="1:13">
      <c r="A21" s="8" t="s">
        <v>18</v>
      </c>
      <c r="B21" s="9">
        <v>13467</v>
      </c>
      <c r="C21" s="10">
        <v>52561</v>
      </c>
      <c r="D21" s="5" t="s">
        <v>26</v>
      </c>
      <c r="E21" s="6"/>
      <c r="F21" s="6">
        <v>0</v>
      </c>
      <c r="G21" s="6"/>
      <c r="H21" s="6"/>
      <c r="I21" s="6">
        <v>0</v>
      </c>
      <c r="J21" s="6"/>
      <c r="K21" s="7">
        <f>COUNTIF(E21:J21,"&gt;=0")/K$5*100</f>
        <v>33.333333333333329</v>
      </c>
      <c r="L21" s="7" t="str">
        <f t="shared" si="0"/>
        <v>II</v>
      </c>
      <c r="M21" s="5" t="s">
        <v>127</v>
      </c>
    </row>
    <row r="22" spans="1:13">
      <c r="A22" s="8" t="s">
        <v>27</v>
      </c>
      <c r="B22" s="9">
        <v>11100</v>
      </c>
      <c r="C22" s="10">
        <v>33226</v>
      </c>
      <c r="D22" s="5" t="s">
        <v>28</v>
      </c>
      <c r="E22" s="6">
        <v>1</v>
      </c>
      <c r="F22" s="6"/>
      <c r="G22" s="6"/>
      <c r="H22" s="6">
        <v>1</v>
      </c>
      <c r="I22" s="6"/>
      <c r="J22" s="6"/>
      <c r="K22" s="7">
        <f>COUNTIF(E22:J22,"&gt;=0")/K$5*100</f>
        <v>33.333333333333329</v>
      </c>
      <c r="L22" s="7" t="str">
        <f t="shared" si="0"/>
        <v>II</v>
      </c>
      <c r="M22" s="5" t="s">
        <v>129</v>
      </c>
    </row>
    <row r="23" spans="1:13">
      <c r="A23" s="1" t="s">
        <v>29</v>
      </c>
      <c r="B23" s="9">
        <v>12277</v>
      </c>
      <c r="C23" s="10">
        <v>35442</v>
      </c>
      <c r="D23" s="5" t="s">
        <v>30</v>
      </c>
      <c r="E23" s="6"/>
      <c r="F23" s="6">
        <v>0</v>
      </c>
      <c r="G23" s="6"/>
      <c r="H23" s="6"/>
      <c r="I23" s="6">
        <v>0</v>
      </c>
      <c r="J23" s="6"/>
      <c r="K23" s="7">
        <f>COUNTIF(E23:J23,"&gt;=0")/K$5*100</f>
        <v>33.333333333333329</v>
      </c>
      <c r="L23" s="7" t="str">
        <f t="shared" si="0"/>
        <v>II</v>
      </c>
      <c r="M23" s="5" t="s">
        <v>130</v>
      </c>
    </row>
    <row r="24" spans="1:13">
      <c r="A24" s="8" t="s">
        <v>31</v>
      </c>
      <c r="B24" s="9">
        <v>5952</v>
      </c>
      <c r="C24" s="10">
        <v>14183</v>
      </c>
      <c r="D24" s="5" t="s">
        <v>32</v>
      </c>
      <c r="E24" s="6"/>
      <c r="F24" s="6"/>
      <c r="G24" s="6"/>
      <c r="H24" s="6"/>
      <c r="I24" s="6">
        <v>0</v>
      </c>
      <c r="J24" s="6"/>
      <c r="K24" s="7">
        <f>COUNTIF(E24:J24,"&gt;=0")/K$5*100</f>
        <v>16.666666666666664</v>
      </c>
      <c r="L24" s="7" t="str">
        <f t="shared" si="0"/>
        <v>I</v>
      </c>
      <c r="M24" s="5" t="s">
        <v>131</v>
      </c>
    </row>
    <row r="25" spans="1:13">
      <c r="A25" s="8"/>
      <c r="B25" s="9"/>
      <c r="C25" s="10"/>
      <c r="D25" s="4" t="s">
        <v>154</v>
      </c>
      <c r="E25" s="6"/>
      <c r="F25" s="6"/>
      <c r="G25" s="6"/>
      <c r="H25" s="6"/>
      <c r="I25" s="6"/>
      <c r="J25" s="6"/>
      <c r="K25" s="7"/>
      <c r="L25" s="7"/>
      <c r="M25" s="5"/>
    </row>
    <row r="26" spans="1:13">
      <c r="A26" s="8" t="s">
        <v>33</v>
      </c>
      <c r="B26" s="9">
        <v>5953</v>
      </c>
      <c r="C26" s="10">
        <v>14194</v>
      </c>
      <c r="D26" s="5" t="s">
        <v>34</v>
      </c>
      <c r="E26" s="6">
        <v>0</v>
      </c>
      <c r="F26" s="6"/>
      <c r="G26" s="6">
        <v>0</v>
      </c>
      <c r="H26" s="6">
        <v>1</v>
      </c>
      <c r="I26" s="6">
        <v>0</v>
      </c>
      <c r="J26" s="6">
        <v>0</v>
      </c>
      <c r="K26" s="7">
        <f>COUNTIF(E26:J26,"&gt;=0")/K$5*100</f>
        <v>83.333333333333343</v>
      </c>
      <c r="L26" s="7" t="str">
        <f t="shared" ref="L26:L34" si="1">IF(K26=0,"",IF(K26&lt;=5,"r",IF(K26&lt;=10,"+",ROMAN(INT(5*(K26/100)-0.01)+1))))</f>
        <v>V</v>
      </c>
      <c r="M26" s="5" t="s">
        <v>132</v>
      </c>
    </row>
    <row r="27" spans="1:13">
      <c r="A27" s="8" t="s">
        <v>33</v>
      </c>
      <c r="B27" s="9">
        <v>9694</v>
      </c>
      <c r="C27" s="10">
        <v>21409</v>
      </c>
      <c r="D27" s="5" t="s">
        <v>35</v>
      </c>
      <c r="E27" s="6">
        <v>0</v>
      </c>
      <c r="F27" s="6">
        <v>0</v>
      </c>
      <c r="G27" s="6"/>
      <c r="H27" s="6"/>
      <c r="I27" s="6">
        <v>0</v>
      </c>
      <c r="J27" s="6">
        <v>0</v>
      </c>
      <c r="K27" s="7">
        <f>COUNTIF(E27:J27,"&gt;=0")/K$5*100</f>
        <v>66.666666666666657</v>
      </c>
      <c r="L27" s="7" t="str">
        <f t="shared" si="1"/>
        <v>IV</v>
      </c>
      <c r="M27" s="5" t="s">
        <v>132</v>
      </c>
    </row>
    <row r="28" spans="1:13">
      <c r="A28" s="8" t="s">
        <v>10</v>
      </c>
      <c r="B28" s="9">
        <v>134</v>
      </c>
      <c r="C28" s="10">
        <v>14709</v>
      </c>
      <c r="D28" s="5" t="s">
        <v>36</v>
      </c>
      <c r="E28" s="6">
        <v>0</v>
      </c>
      <c r="F28" s="6">
        <v>0</v>
      </c>
      <c r="G28" s="6"/>
      <c r="H28" s="6"/>
      <c r="I28" s="6">
        <v>1</v>
      </c>
      <c r="J28" s="6"/>
      <c r="K28" s="7">
        <f>COUNTIF(E28:J28,"&gt;=0")/K$5*100</f>
        <v>50</v>
      </c>
      <c r="L28" s="7" t="str">
        <f t="shared" si="1"/>
        <v>III</v>
      </c>
      <c r="M28" s="5" t="s">
        <v>123</v>
      </c>
    </row>
    <row r="29" spans="1:13">
      <c r="A29" s="8" t="s">
        <v>10</v>
      </c>
      <c r="B29" s="9">
        <v>1414</v>
      </c>
      <c r="C29" s="10">
        <v>43270</v>
      </c>
      <c r="D29" s="5" t="s">
        <v>37</v>
      </c>
      <c r="E29" s="6"/>
      <c r="F29" s="6"/>
      <c r="G29" s="6">
        <v>0</v>
      </c>
      <c r="H29" s="6"/>
      <c r="I29" s="6">
        <v>0</v>
      </c>
      <c r="J29" s="6"/>
      <c r="K29" s="7">
        <f>COUNTIF(E29:J29,"&gt;=0")/K$5*100</f>
        <v>33.333333333333329</v>
      </c>
      <c r="L29" s="7" t="str">
        <f t="shared" si="1"/>
        <v>II</v>
      </c>
      <c r="M29" s="5" t="s">
        <v>123</v>
      </c>
    </row>
    <row r="30" spans="1:13">
      <c r="A30" s="8" t="s">
        <v>33</v>
      </c>
      <c r="B30" s="9">
        <v>5965</v>
      </c>
      <c r="C30" s="10">
        <v>14286</v>
      </c>
      <c r="D30" s="5" t="s">
        <v>38</v>
      </c>
      <c r="E30" s="6"/>
      <c r="F30" s="6"/>
      <c r="G30" s="6"/>
      <c r="H30" s="6"/>
      <c r="I30" s="6">
        <v>0</v>
      </c>
      <c r="J30" s="6"/>
      <c r="K30" s="7">
        <f>COUNTIF(E30:J30,"&gt;=0")/K$5*100</f>
        <v>16.666666666666664</v>
      </c>
      <c r="L30" s="7" t="str">
        <f t="shared" si="1"/>
        <v>I</v>
      </c>
      <c r="M30" s="5" t="s">
        <v>132</v>
      </c>
    </row>
    <row r="31" spans="1:13">
      <c r="A31" s="8" t="s">
        <v>33</v>
      </c>
      <c r="B31" s="9">
        <v>2624</v>
      </c>
      <c r="C31" s="10">
        <v>66558</v>
      </c>
      <c r="D31" s="13" t="s">
        <v>39</v>
      </c>
      <c r="E31" s="14"/>
      <c r="F31" s="14"/>
      <c r="G31" s="14"/>
      <c r="H31" s="14"/>
      <c r="I31" s="14">
        <v>12</v>
      </c>
      <c r="J31" s="14"/>
      <c r="K31" s="7">
        <f>COUNTIF(E31:J31,"&gt;=0")/K$5*100</f>
        <v>16.666666666666664</v>
      </c>
      <c r="L31" s="7" t="str">
        <f t="shared" si="1"/>
        <v>I</v>
      </c>
      <c r="M31" s="5" t="s">
        <v>132</v>
      </c>
    </row>
    <row r="32" spans="1:13">
      <c r="A32" s="8" t="s">
        <v>10</v>
      </c>
      <c r="B32" s="9">
        <v>6126</v>
      </c>
      <c r="C32" s="10">
        <v>36366</v>
      </c>
      <c r="D32" s="5" t="s">
        <v>40</v>
      </c>
      <c r="E32" s="6"/>
      <c r="F32" s="6"/>
      <c r="G32" s="6"/>
      <c r="H32" s="6"/>
      <c r="I32" s="6">
        <v>0</v>
      </c>
      <c r="J32" s="6"/>
      <c r="K32" s="7">
        <f>COUNTIF(E32:J32,"&gt;=0")/K$5*100</f>
        <v>16.666666666666664</v>
      </c>
      <c r="L32" s="7" t="str">
        <f t="shared" si="1"/>
        <v>I</v>
      </c>
      <c r="M32" s="5" t="s">
        <v>123</v>
      </c>
    </row>
    <row r="33" spans="1:13">
      <c r="A33" s="8" t="s">
        <v>10</v>
      </c>
      <c r="B33" s="9">
        <v>3004</v>
      </c>
      <c r="C33" s="10">
        <v>40082</v>
      </c>
      <c r="D33" s="5" t="s">
        <v>41</v>
      </c>
      <c r="E33" s="6"/>
      <c r="F33" s="6"/>
      <c r="G33" s="6"/>
      <c r="H33" s="6"/>
      <c r="I33" s="6">
        <v>0</v>
      </c>
      <c r="J33" s="6"/>
      <c r="K33" s="7">
        <f>COUNTIF(E33:J33,"&gt;=0")/K$5*100</f>
        <v>16.666666666666664</v>
      </c>
      <c r="L33" s="7" t="str">
        <f t="shared" si="1"/>
        <v>I</v>
      </c>
      <c r="M33" s="5" t="s">
        <v>123</v>
      </c>
    </row>
    <row r="34" spans="1:13">
      <c r="A34" s="8" t="s">
        <v>42</v>
      </c>
      <c r="B34" s="9">
        <v>7447</v>
      </c>
      <c r="C34" s="10">
        <v>45026</v>
      </c>
      <c r="D34" s="5" t="s">
        <v>43</v>
      </c>
      <c r="E34" s="6"/>
      <c r="F34" s="6"/>
      <c r="G34" s="6"/>
      <c r="H34" s="6"/>
      <c r="I34" s="6">
        <v>0</v>
      </c>
      <c r="J34" s="6"/>
      <c r="K34" s="7">
        <f>COUNTIF(E34:J34,"&gt;=0")/K$5*100</f>
        <v>16.666666666666664</v>
      </c>
      <c r="L34" s="7" t="str">
        <f t="shared" si="1"/>
        <v>I</v>
      </c>
      <c r="M34" s="5" t="s">
        <v>133</v>
      </c>
    </row>
    <row r="35" spans="1:13">
      <c r="A35" s="8" t="s">
        <v>33</v>
      </c>
      <c r="B35" s="9">
        <v>9694</v>
      </c>
      <c r="C35" s="10">
        <v>21409</v>
      </c>
      <c r="D35" s="5" t="s">
        <v>35</v>
      </c>
      <c r="E35" s="6"/>
      <c r="F35" s="6"/>
      <c r="G35" s="6"/>
      <c r="H35" s="6"/>
      <c r="I35" s="6"/>
      <c r="J35" s="6"/>
      <c r="K35" s="7">
        <f>COUNTIF(E35:J35,"&gt;=0")/K$5*100</f>
        <v>0</v>
      </c>
      <c r="L35" s="7" t="str">
        <f>IF(K35=0,"",IF(K35&lt;=5,"r",IF(K35&lt;=10,"+",ROMAN(INT(5*(K35/100)-0.01)+1))))</f>
        <v/>
      </c>
      <c r="M35" s="5" t="s">
        <v>132</v>
      </c>
    </row>
    <row r="36" spans="1:13">
      <c r="A36" s="8"/>
      <c r="B36" s="9"/>
      <c r="C36" s="10"/>
      <c r="D36" s="4" t="s">
        <v>157</v>
      </c>
      <c r="E36" s="6"/>
      <c r="F36" s="6"/>
      <c r="G36" s="6"/>
      <c r="H36" s="6"/>
      <c r="I36" s="6"/>
      <c r="J36" s="6"/>
      <c r="K36" s="7"/>
      <c r="L36" s="7"/>
      <c r="M36" s="5"/>
    </row>
    <row r="37" spans="1:13">
      <c r="A37" s="1" t="s">
        <v>45</v>
      </c>
      <c r="B37" s="9">
        <v>6906</v>
      </c>
      <c r="C37" s="10">
        <v>27553</v>
      </c>
      <c r="D37" s="5" t="s">
        <v>46</v>
      </c>
      <c r="E37" s="6">
        <v>2</v>
      </c>
      <c r="F37" s="6">
        <v>2</v>
      </c>
      <c r="G37" s="6">
        <v>1</v>
      </c>
      <c r="H37" s="6">
        <v>2</v>
      </c>
      <c r="I37" s="6">
        <v>2</v>
      </c>
      <c r="J37" s="6">
        <v>1</v>
      </c>
      <c r="K37" s="7">
        <f>COUNTIF(E37:J37,"&gt;=0")/K$5*100</f>
        <v>100</v>
      </c>
      <c r="L37" s="7" t="str">
        <f t="shared" ref="L37:L61" si="2">IF(K37=0,"",IF(K37&lt;=5,"r",IF(K37&lt;=10,"+",ROMAN(INT(5*(K37/100)-0.01)+1))))</f>
        <v>V</v>
      </c>
      <c r="M37" s="5" t="s">
        <v>44</v>
      </c>
    </row>
    <row r="38" spans="1:13">
      <c r="A38" s="1" t="s">
        <v>45</v>
      </c>
      <c r="B38" s="9">
        <v>13301</v>
      </c>
      <c r="C38" s="10">
        <v>49954</v>
      </c>
      <c r="D38" s="5" t="s">
        <v>47</v>
      </c>
      <c r="E38" s="6">
        <v>1</v>
      </c>
      <c r="F38" s="6">
        <v>1</v>
      </c>
      <c r="G38" s="6">
        <v>1</v>
      </c>
      <c r="H38" s="6">
        <v>1</v>
      </c>
      <c r="I38" s="6">
        <v>1</v>
      </c>
      <c r="J38" s="6">
        <v>1</v>
      </c>
      <c r="K38" s="7">
        <f>COUNTIF(E38:J38,"&gt;=0")/K$5*100</f>
        <v>100</v>
      </c>
      <c r="L38" s="7" t="str">
        <f t="shared" si="2"/>
        <v>V</v>
      </c>
      <c r="M38" s="5" t="s">
        <v>44</v>
      </c>
    </row>
    <row r="39" spans="1:13">
      <c r="A39" s="8" t="s">
        <v>48</v>
      </c>
      <c r="B39" s="2">
        <v>12471</v>
      </c>
      <c r="C39" s="3">
        <v>38781</v>
      </c>
      <c r="D39" s="5" t="s">
        <v>49</v>
      </c>
      <c r="E39" s="6">
        <v>1</v>
      </c>
      <c r="F39" s="6">
        <v>1</v>
      </c>
      <c r="G39" s="6">
        <v>1</v>
      </c>
      <c r="H39" s="6">
        <v>1</v>
      </c>
      <c r="I39" s="6">
        <v>2</v>
      </c>
      <c r="J39" s="6">
        <v>0</v>
      </c>
      <c r="K39" s="7">
        <f>COUNTIF(E39:J39,"&gt;=0")/K$5*100</f>
        <v>100</v>
      </c>
      <c r="L39" s="7" t="str">
        <f t="shared" si="2"/>
        <v>V</v>
      </c>
      <c r="M39" s="5" t="s">
        <v>134</v>
      </c>
    </row>
    <row r="40" spans="1:13">
      <c r="A40" s="8" t="s">
        <v>50</v>
      </c>
      <c r="B40" s="2">
        <v>31301</v>
      </c>
      <c r="C40" s="3">
        <v>77557</v>
      </c>
      <c r="D40" s="15" t="s">
        <v>51</v>
      </c>
      <c r="E40" s="14">
        <v>0</v>
      </c>
      <c r="F40" s="14">
        <v>1</v>
      </c>
      <c r="G40" s="14">
        <v>1</v>
      </c>
      <c r="H40" s="14">
        <v>2</v>
      </c>
      <c r="I40" s="14">
        <v>1</v>
      </c>
      <c r="J40" s="14">
        <v>1</v>
      </c>
      <c r="K40" s="7">
        <f>COUNTIF(E40:J40,"&gt;=0")/K$5*100</f>
        <v>100</v>
      </c>
      <c r="L40" s="7" t="str">
        <f t="shared" si="2"/>
        <v>V</v>
      </c>
      <c r="M40" s="5" t="s">
        <v>135</v>
      </c>
    </row>
    <row r="41" spans="1:13">
      <c r="A41" s="1" t="s">
        <v>45</v>
      </c>
      <c r="B41" s="2">
        <v>14833</v>
      </c>
      <c r="C41" s="3">
        <v>69319</v>
      </c>
      <c r="D41" s="5" t="s">
        <v>52</v>
      </c>
      <c r="E41" s="6">
        <v>0</v>
      </c>
      <c r="F41" s="6">
        <v>2</v>
      </c>
      <c r="G41" s="6"/>
      <c r="H41" s="6">
        <v>1</v>
      </c>
      <c r="I41" s="6">
        <v>0</v>
      </c>
      <c r="J41" s="6">
        <v>2</v>
      </c>
      <c r="K41" s="7">
        <f>COUNTIF(E41:J41,"&gt;=0")/K$5*100</f>
        <v>83.333333333333343</v>
      </c>
      <c r="L41" s="7" t="str">
        <f t="shared" si="2"/>
        <v>V</v>
      </c>
      <c r="M41" s="5" t="s">
        <v>44</v>
      </c>
    </row>
    <row r="42" spans="1:13">
      <c r="A42" s="1" t="s">
        <v>45</v>
      </c>
      <c r="B42" s="9">
        <v>14013</v>
      </c>
      <c r="C42" s="10">
        <v>58581</v>
      </c>
      <c r="D42" s="5" t="s">
        <v>53</v>
      </c>
      <c r="E42" s="6">
        <v>0</v>
      </c>
      <c r="F42" s="6">
        <v>1</v>
      </c>
      <c r="G42" s="6"/>
      <c r="H42" s="6">
        <v>1</v>
      </c>
      <c r="I42" s="6"/>
      <c r="J42" s="6">
        <v>1</v>
      </c>
      <c r="K42" s="7">
        <f>COUNTIF(E42:J42,"&gt;=0")/K$5*100</f>
        <v>66.666666666666657</v>
      </c>
      <c r="L42" s="7" t="str">
        <f t="shared" si="2"/>
        <v>IV</v>
      </c>
      <c r="M42" s="5" t="s">
        <v>44</v>
      </c>
    </row>
    <row r="43" spans="1:13">
      <c r="A43" s="8" t="s">
        <v>54</v>
      </c>
      <c r="B43" s="9">
        <v>9674</v>
      </c>
      <c r="C43" s="10">
        <v>21113</v>
      </c>
      <c r="D43" s="5" t="s">
        <v>55</v>
      </c>
      <c r="E43" s="6"/>
      <c r="F43" s="6">
        <v>0</v>
      </c>
      <c r="G43" s="6"/>
      <c r="H43" s="6">
        <v>0</v>
      </c>
      <c r="I43" s="6">
        <v>0</v>
      </c>
      <c r="J43" s="6">
        <v>0</v>
      </c>
      <c r="K43" s="7">
        <f>COUNTIF(E43:J43,"&gt;=0")/K$5*100</f>
        <v>66.666666666666657</v>
      </c>
      <c r="L43" s="7" t="str">
        <f t="shared" si="2"/>
        <v>IV</v>
      </c>
      <c r="M43" s="5" t="s">
        <v>136</v>
      </c>
    </row>
    <row r="44" spans="1:13">
      <c r="A44" s="8" t="s">
        <v>56</v>
      </c>
      <c r="B44" s="9">
        <v>13651</v>
      </c>
      <c r="C44" s="10">
        <v>54683</v>
      </c>
      <c r="D44" s="5" t="s">
        <v>57</v>
      </c>
      <c r="E44" s="6"/>
      <c r="F44" s="6">
        <v>0</v>
      </c>
      <c r="G44" s="6"/>
      <c r="H44" s="6">
        <v>1</v>
      </c>
      <c r="I44" s="6">
        <v>1</v>
      </c>
      <c r="J44" s="6">
        <v>1</v>
      </c>
      <c r="K44" s="7">
        <f>COUNTIF(E44:J44,"&gt;=0")/K$5*100</f>
        <v>66.666666666666657</v>
      </c>
      <c r="L44" s="7" t="str">
        <f t="shared" si="2"/>
        <v>IV</v>
      </c>
      <c r="M44" s="5" t="s">
        <v>137</v>
      </c>
    </row>
    <row r="45" spans="1:13">
      <c r="A45" s="8" t="s">
        <v>58</v>
      </c>
      <c r="B45" s="9">
        <v>3519</v>
      </c>
      <c r="C45" s="10">
        <v>2407</v>
      </c>
      <c r="D45" s="5" t="s">
        <v>59</v>
      </c>
      <c r="E45" s="6"/>
      <c r="F45" s="6">
        <v>0</v>
      </c>
      <c r="G45" s="6">
        <v>1</v>
      </c>
      <c r="H45" s="6"/>
      <c r="I45" s="6">
        <v>0</v>
      </c>
      <c r="J45" s="6">
        <v>1</v>
      </c>
      <c r="K45" s="7">
        <f>COUNTIF(E45:J45,"&gt;=0")/K$5*100</f>
        <v>66.666666666666657</v>
      </c>
      <c r="L45" s="7" t="str">
        <f t="shared" si="2"/>
        <v>IV</v>
      </c>
      <c r="M45" s="5" t="s">
        <v>138</v>
      </c>
    </row>
    <row r="46" spans="1:13">
      <c r="A46" s="1"/>
      <c r="B46" s="9"/>
      <c r="C46" s="10"/>
      <c r="D46" s="5" t="s">
        <v>161</v>
      </c>
      <c r="E46" s="18"/>
      <c r="F46" s="18">
        <v>0</v>
      </c>
      <c r="G46" s="18">
        <v>0</v>
      </c>
      <c r="H46" s="18"/>
      <c r="I46" s="18">
        <v>0</v>
      </c>
      <c r="J46" s="18">
        <v>0</v>
      </c>
      <c r="K46" s="7">
        <f>COUNTIF(E46:J46,"&gt;=0")/K$5*100</f>
        <v>66.666666666666657</v>
      </c>
      <c r="L46" s="7" t="str">
        <f>IF(K46=0,"",IF(K46&lt;=5,"r",IF(K46&lt;=10,"+",ROMAN(INT(5*(K46/100)-0.01)+1))))</f>
        <v>IV</v>
      </c>
      <c r="M46" s="5"/>
    </row>
    <row r="47" spans="1:13">
      <c r="A47" s="1" t="s">
        <v>45</v>
      </c>
      <c r="B47" s="9">
        <v>6947</v>
      </c>
      <c r="C47" s="10">
        <v>34724</v>
      </c>
      <c r="D47" s="5" t="s">
        <v>60</v>
      </c>
      <c r="E47" s="6">
        <v>1</v>
      </c>
      <c r="F47" s="6">
        <v>0</v>
      </c>
      <c r="G47" s="6"/>
      <c r="H47" s="6"/>
      <c r="I47" s="6"/>
      <c r="J47" s="6">
        <v>0</v>
      </c>
      <c r="K47" s="7">
        <f>COUNTIF(E47:J47,"&gt;=0")/K$5*100</f>
        <v>50</v>
      </c>
      <c r="L47" s="7" t="str">
        <f t="shared" si="2"/>
        <v>III</v>
      </c>
      <c r="M47" s="5" t="s">
        <v>44</v>
      </c>
    </row>
    <row r="48" spans="1:13">
      <c r="A48" s="8" t="s">
        <v>58</v>
      </c>
      <c r="B48" s="9">
        <v>6751</v>
      </c>
      <c r="C48" s="10">
        <v>20620</v>
      </c>
      <c r="D48" s="5" t="s">
        <v>61</v>
      </c>
      <c r="E48" s="6">
        <v>1</v>
      </c>
      <c r="F48" s="6"/>
      <c r="G48" s="6"/>
      <c r="H48" s="6">
        <v>1</v>
      </c>
      <c r="I48" s="6">
        <v>0</v>
      </c>
      <c r="J48" s="6"/>
      <c r="K48" s="7">
        <f>COUNTIF(E48:J48,"&gt;=0")/K$5*100</f>
        <v>50</v>
      </c>
      <c r="L48" s="7" t="str">
        <f t="shared" si="2"/>
        <v>III</v>
      </c>
      <c r="M48" s="5" t="s">
        <v>138</v>
      </c>
    </row>
    <row r="49" spans="1:13">
      <c r="A49" s="8" t="s">
        <v>62</v>
      </c>
      <c r="B49" s="9">
        <v>8937</v>
      </c>
      <c r="C49" s="10">
        <v>12940</v>
      </c>
      <c r="D49" s="5" t="s">
        <v>63</v>
      </c>
      <c r="E49" s="6"/>
      <c r="F49" s="6">
        <v>0</v>
      </c>
      <c r="G49" s="6">
        <v>0</v>
      </c>
      <c r="H49" s="6"/>
      <c r="I49" s="6"/>
      <c r="J49" s="6">
        <v>0</v>
      </c>
      <c r="K49" s="7">
        <f>COUNTIF(E49:J49,"&gt;=0")/K$5*100</f>
        <v>50</v>
      </c>
      <c r="L49" s="7" t="str">
        <f t="shared" si="2"/>
        <v>III</v>
      </c>
      <c r="M49" s="5" t="s">
        <v>139</v>
      </c>
    </row>
    <row r="50" spans="1:13">
      <c r="A50" s="8" t="s">
        <v>48</v>
      </c>
      <c r="B50" s="9">
        <v>364</v>
      </c>
      <c r="C50" s="10">
        <v>374</v>
      </c>
      <c r="D50" s="5" t="s">
        <v>64</v>
      </c>
      <c r="E50" s="6"/>
      <c r="F50" s="6">
        <v>0</v>
      </c>
      <c r="G50" s="6"/>
      <c r="H50" s="6"/>
      <c r="I50" s="6"/>
      <c r="J50" s="6">
        <v>1</v>
      </c>
      <c r="K50" s="7">
        <f>COUNTIF(E50:J50,"&gt;=0")/K$5*100</f>
        <v>33.333333333333329</v>
      </c>
      <c r="L50" s="7" t="str">
        <f t="shared" si="2"/>
        <v>II</v>
      </c>
      <c r="M50" s="5" t="s">
        <v>134</v>
      </c>
    </row>
    <row r="51" spans="1:13">
      <c r="A51" s="8" t="s">
        <v>58</v>
      </c>
      <c r="B51" s="2">
        <v>30519</v>
      </c>
      <c r="C51" s="3">
        <v>75550</v>
      </c>
      <c r="D51" s="5" t="s">
        <v>65</v>
      </c>
      <c r="E51" s="6"/>
      <c r="F51" s="6"/>
      <c r="G51" s="6">
        <v>1</v>
      </c>
      <c r="H51" s="6"/>
      <c r="I51" s="6"/>
      <c r="J51" s="6">
        <v>0</v>
      </c>
      <c r="K51" s="7">
        <f>COUNTIF(E51:J51,"&gt;=0")/K$5*100</f>
        <v>33.333333333333329</v>
      </c>
      <c r="L51" s="7" t="str">
        <f t="shared" si="2"/>
        <v>II</v>
      </c>
      <c r="M51" s="5" t="s">
        <v>138</v>
      </c>
    </row>
    <row r="52" spans="1:13">
      <c r="A52" s="8" t="s">
        <v>58</v>
      </c>
      <c r="B52" s="9">
        <v>3187</v>
      </c>
      <c r="C52" s="10">
        <v>69355</v>
      </c>
      <c r="D52" s="16" t="s">
        <v>66</v>
      </c>
      <c r="H52" s="17">
        <v>0</v>
      </c>
      <c r="J52" s="17">
        <v>1</v>
      </c>
      <c r="K52" s="7">
        <f>COUNTIF(E52:J52,"&gt;=0")/K$5*100</f>
        <v>33.333333333333329</v>
      </c>
      <c r="L52" s="7" t="str">
        <f t="shared" si="2"/>
        <v>II</v>
      </c>
      <c r="M52" s="5" t="s">
        <v>138</v>
      </c>
    </row>
    <row r="53" spans="1:13">
      <c r="A53" s="8" t="s">
        <v>67</v>
      </c>
      <c r="B53" s="9">
        <v>230</v>
      </c>
      <c r="C53" s="10">
        <v>44463</v>
      </c>
      <c r="D53" s="13" t="s">
        <v>68</v>
      </c>
      <c r="E53" s="14"/>
      <c r="F53" s="14"/>
      <c r="G53" s="14">
        <v>0</v>
      </c>
      <c r="H53" s="14"/>
      <c r="I53" s="14">
        <v>0</v>
      </c>
      <c r="J53" s="14"/>
      <c r="K53" s="7">
        <f>COUNTIF(E53:J53,"&gt;=0")/K$5*100</f>
        <v>33.333333333333329</v>
      </c>
      <c r="L53" s="7" t="str">
        <f t="shared" si="2"/>
        <v>II</v>
      </c>
      <c r="M53" s="5" t="s">
        <v>140</v>
      </c>
    </row>
    <row r="54" spans="1:13">
      <c r="A54" s="8" t="s">
        <v>69</v>
      </c>
      <c r="B54" s="9">
        <v>6533</v>
      </c>
      <c r="C54" s="10">
        <v>78361</v>
      </c>
      <c r="D54" s="5" t="s">
        <v>70</v>
      </c>
      <c r="E54" s="6">
        <v>0</v>
      </c>
      <c r="F54" s="6"/>
      <c r="G54" s="6"/>
      <c r="H54" s="6"/>
      <c r="I54" s="6">
        <v>0</v>
      </c>
      <c r="J54" s="6"/>
      <c r="K54" s="7">
        <f>COUNTIF(E54:J54,"&gt;=0")/K$5*100</f>
        <v>33.333333333333329</v>
      </c>
      <c r="L54" s="7" t="str">
        <f t="shared" si="2"/>
        <v>II</v>
      </c>
      <c r="M54" s="5" t="s">
        <v>141</v>
      </c>
    </row>
    <row r="55" spans="1:13">
      <c r="A55" s="1" t="s">
        <v>45</v>
      </c>
      <c r="B55" s="2">
        <v>31177</v>
      </c>
      <c r="C55" s="3">
        <v>77185</v>
      </c>
      <c r="D55" s="5" t="s">
        <v>71</v>
      </c>
      <c r="E55" s="6"/>
      <c r="F55" s="6"/>
      <c r="G55" s="6"/>
      <c r="H55" s="6">
        <v>1</v>
      </c>
      <c r="I55" s="6"/>
      <c r="J55" s="6"/>
      <c r="K55" s="7">
        <f>COUNTIF(E55:J55,"&gt;=0")/K$5*100</f>
        <v>16.666666666666664</v>
      </c>
      <c r="L55" s="7" t="str">
        <f t="shared" si="2"/>
        <v>I</v>
      </c>
      <c r="M55" s="5" t="s">
        <v>44</v>
      </c>
    </row>
    <row r="56" spans="1:13">
      <c r="A56" s="8" t="s">
        <v>48</v>
      </c>
      <c r="B56" s="9">
        <v>6897</v>
      </c>
      <c r="C56" s="10">
        <v>27427</v>
      </c>
      <c r="D56" s="5" t="s">
        <v>72</v>
      </c>
      <c r="E56" s="6"/>
      <c r="F56" s="6"/>
      <c r="G56" s="6"/>
      <c r="H56" s="6"/>
      <c r="I56" s="6">
        <v>0</v>
      </c>
      <c r="J56" s="6"/>
      <c r="K56" s="7">
        <f>COUNTIF(E56:J56,"&gt;=0")/K$5*100</f>
        <v>16.666666666666664</v>
      </c>
      <c r="L56" s="7" t="str">
        <f t="shared" si="2"/>
        <v>I</v>
      </c>
      <c r="M56" s="5" t="s">
        <v>134</v>
      </c>
    </row>
    <row r="57" spans="1:13">
      <c r="A57" s="8" t="s">
        <v>54</v>
      </c>
      <c r="B57" s="9">
        <v>7180</v>
      </c>
      <c r="C57" s="10">
        <v>69631</v>
      </c>
      <c r="D57" s="5" t="s">
        <v>73</v>
      </c>
      <c r="E57" s="6"/>
      <c r="F57" s="6"/>
      <c r="G57" s="6"/>
      <c r="H57" s="6"/>
      <c r="I57" s="6">
        <v>1</v>
      </c>
      <c r="J57" s="6"/>
      <c r="K57" s="7">
        <f>COUNTIF(E57:J57,"&gt;=0")/K$5*100</f>
        <v>16.666666666666664</v>
      </c>
      <c r="L57" s="7" t="str">
        <f t="shared" si="2"/>
        <v>I</v>
      </c>
      <c r="M57" s="5" t="s">
        <v>136</v>
      </c>
    </row>
    <row r="58" spans="1:13">
      <c r="A58" s="8" t="s">
        <v>50</v>
      </c>
      <c r="B58" s="9">
        <v>1281</v>
      </c>
      <c r="C58" s="10">
        <v>68773</v>
      </c>
      <c r="D58" s="5" t="s">
        <v>74</v>
      </c>
      <c r="E58" s="6"/>
      <c r="F58" s="6">
        <v>0</v>
      </c>
      <c r="G58" s="6"/>
      <c r="H58" s="6"/>
      <c r="I58" s="6"/>
      <c r="J58" s="6"/>
      <c r="K58" s="7">
        <f>COUNTIF(E58:J58,"&gt;=0")/K$5*100</f>
        <v>16.666666666666664</v>
      </c>
      <c r="L58" s="7" t="str">
        <f t="shared" si="2"/>
        <v>I</v>
      </c>
      <c r="M58" s="5" t="s">
        <v>135</v>
      </c>
    </row>
    <row r="59" spans="1:13">
      <c r="A59" s="8" t="s">
        <v>58</v>
      </c>
      <c r="B59" s="9">
        <v>13238</v>
      </c>
      <c r="C59" s="10">
        <v>48995</v>
      </c>
      <c r="D59" s="5" t="s">
        <v>75</v>
      </c>
      <c r="E59" s="6"/>
      <c r="F59" s="6"/>
      <c r="G59" s="6">
        <v>1</v>
      </c>
      <c r="H59" s="6"/>
      <c r="I59" s="6"/>
      <c r="J59" s="6"/>
      <c r="K59" s="7">
        <f>COUNTIF(E59:J59,"&gt;=0")/K$5*100</f>
        <v>16.666666666666664</v>
      </c>
      <c r="L59" s="7" t="str">
        <f t="shared" si="2"/>
        <v>I</v>
      </c>
      <c r="M59" s="5" t="s">
        <v>138</v>
      </c>
    </row>
    <row r="60" spans="1:13">
      <c r="A60" s="8" t="s">
        <v>62</v>
      </c>
      <c r="B60" s="2">
        <v>31503</v>
      </c>
      <c r="C60" s="3">
        <v>78707</v>
      </c>
      <c r="D60" s="5" t="s">
        <v>76</v>
      </c>
      <c r="E60" s="6"/>
      <c r="F60" s="6"/>
      <c r="G60" s="6"/>
      <c r="H60" s="6"/>
      <c r="I60" s="6">
        <v>1</v>
      </c>
      <c r="J60" s="6"/>
      <c r="K60" s="7">
        <f>COUNTIF(E60:J60,"&gt;=0")/K$5*100</f>
        <v>16.666666666666664</v>
      </c>
      <c r="L60" s="7" t="str">
        <f t="shared" si="2"/>
        <v>I</v>
      </c>
      <c r="M60" s="5" t="s">
        <v>139</v>
      </c>
    </row>
    <row r="61" spans="1:13">
      <c r="A61" s="8" t="s">
        <v>62</v>
      </c>
      <c r="B61" s="9">
        <v>2104</v>
      </c>
      <c r="C61" s="10">
        <v>64117</v>
      </c>
      <c r="D61" s="5" t="s">
        <v>77</v>
      </c>
      <c r="E61" s="6"/>
      <c r="F61" s="6"/>
      <c r="G61" s="6"/>
      <c r="H61" s="6">
        <v>0</v>
      </c>
      <c r="I61" s="6"/>
      <c r="J61" s="6"/>
      <c r="K61" s="7">
        <f>COUNTIF(E61:J61,"&gt;=0")/K$5*100</f>
        <v>16.666666666666664</v>
      </c>
      <c r="L61" s="7" t="str">
        <f t="shared" si="2"/>
        <v>I</v>
      </c>
      <c r="M61" s="5" t="s">
        <v>139</v>
      </c>
    </row>
    <row r="62" spans="1:13">
      <c r="D62" s="4" t="s">
        <v>158</v>
      </c>
    </row>
    <row r="63" spans="1:13">
      <c r="A63" s="8" t="s">
        <v>16</v>
      </c>
      <c r="B63" s="2">
        <v>32301</v>
      </c>
      <c r="C63" s="3">
        <v>82319</v>
      </c>
      <c r="D63" s="5" t="s">
        <v>78</v>
      </c>
      <c r="E63" s="6">
        <f>+F205</f>
        <v>0</v>
      </c>
      <c r="F63" s="6">
        <v>2</v>
      </c>
      <c r="G63" s="6">
        <v>0</v>
      </c>
      <c r="H63" s="6">
        <v>2</v>
      </c>
      <c r="I63" s="6"/>
      <c r="J63" s="6">
        <v>2</v>
      </c>
      <c r="K63" s="7">
        <f>COUNTIF(E63:J63,"&gt;=0")/K$5*100</f>
        <v>83.333333333333343</v>
      </c>
      <c r="L63" s="7" t="str">
        <f t="shared" ref="L63:L80" si="3">IF(K63=0,"",IF(K63&lt;=5,"r",IF(K63&lt;=10,"+",ROMAN(INT(5*(K63/100)-0.01)+1))))</f>
        <v>V</v>
      </c>
      <c r="M63" s="5" t="s">
        <v>126</v>
      </c>
    </row>
    <row r="64" spans="1:13">
      <c r="A64" s="8" t="s">
        <v>16</v>
      </c>
      <c r="B64" s="9">
        <v>12547</v>
      </c>
      <c r="C64" s="10">
        <v>39994</v>
      </c>
      <c r="D64" s="5" t="s">
        <v>79</v>
      </c>
      <c r="E64" s="6">
        <v>0</v>
      </c>
      <c r="F64" s="6">
        <v>1</v>
      </c>
      <c r="G64" s="6"/>
      <c r="H64" s="6">
        <v>1</v>
      </c>
      <c r="I64" s="6">
        <v>1</v>
      </c>
      <c r="J64" s="6">
        <v>12</v>
      </c>
      <c r="K64" s="7">
        <f>COUNTIF(E64:J64,"&gt;=0")/K$5*100</f>
        <v>83.333333333333343</v>
      </c>
      <c r="L64" s="7" t="str">
        <f t="shared" si="3"/>
        <v>V</v>
      </c>
      <c r="M64" s="5" t="s">
        <v>126</v>
      </c>
    </row>
    <row r="65" spans="1:13">
      <c r="A65" s="8" t="s">
        <v>16</v>
      </c>
      <c r="B65" s="2">
        <v>13686</v>
      </c>
      <c r="C65" s="3">
        <v>54849</v>
      </c>
      <c r="D65" s="5" t="s">
        <v>80</v>
      </c>
      <c r="E65" s="6">
        <v>0</v>
      </c>
      <c r="F65" s="6">
        <v>1</v>
      </c>
      <c r="G65" s="6">
        <v>12</v>
      </c>
      <c r="H65" s="6">
        <v>1</v>
      </c>
      <c r="I65" s="6"/>
      <c r="J65" s="6">
        <v>1</v>
      </c>
      <c r="K65" s="7">
        <f>COUNTIF(E65:J65,"&gt;=0")/K$5*100</f>
        <v>83.333333333333343</v>
      </c>
      <c r="L65" s="7" t="str">
        <f t="shared" si="3"/>
        <v>V</v>
      </c>
      <c r="M65" s="5" t="s">
        <v>126</v>
      </c>
    </row>
    <row r="66" spans="1:13">
      <c r="A66" s="8" t="s">
        <v>16</v>
      </c>
      <c r="B66" s="2">
        <v>5449</v>
      </c>
      <c r="C66" s="3">
        <v>55950</v>
      </c>
      <c r="D66" s="5" t="s">
        <v>81</v>
      </c>
      <c r="E66" s="6">
        <v>0</v>
      </c>
      <c r="F66" s="6">
        <v>12</v>
      </c>
      <c r="G66" s="6"/>
      <c r="H66" s="6">
        <v>1</v>
      </c>
      <c r="I66" s="6">
        <v>0</v>
      </c>
      <c r="J66" s="6"/>
      <c r="K66" s="7">
        <f>COUNTIF(E66:J66,"&gt;=0")/K$5*100</f>
        <v>66.666666666666657</v>
      </c>
      <c r="L66" s="7" t="str">
        <f t="shared" si="3"/>
        <v>IV</v>
      </c>
      <c r="M66" s="5" t="s">
        <v>126</v>
      </c>
    </row>
    <row r="67" spans="1:13">
      <c r="A67" s="8" t="s">
        <v>16</v>
      </c>
      <c r="B67" s="2">
        <v>13044</v>
      </c>
      <c r="C67" s="3">
        <v>78364</v>
      </c>
      <c r="D67" s="5" t="s">
        <v>86</v>
      </c>
      <c r="E67" s="6"/>
      <c r="F67" s="6">
        <v>0</v>
      </c>
      <c r="G67" s="6">
        <v>1</v>
      </c>
      <c r="H67" s="6"/>
      <c r="I67" s="6"/>
      <c r="J67" s="6">
        <v>0</v>
      </c>
      <c r="K67" s="7">
        <f>COUNTIF(E67:J67,"&gt;=0")/K$5*100</f>
        <v>50</v>
      </c>
      <c r="L67" s="7" t="str">
        <f t="shared" si="3"/>
        <v>III</v>
      </c>
      <c r="M67" s="5" t="s">
        <v>126</v>
      </c>
    </row>
    <row r="68" spans="1:13">
      <c r="A68" s="8" t="s">
        <v>16</v>
      </c>
      <c r="B68" s="9">
        <v>13518</v>
      </c>
      <c r="C68" s="10">
        <v>53283</v>
      </c>
      <c r="D68" s="5" t="s">
        <v>87</v>
      </c>
      <c r="E68" s="6"/>
      <c r="F68" s="6">
        <v>1</v>
      </c>
      <c r="G68" s="6"/>
      <c r="H68" s="6">
        <v>0</v>
      </c>
      <c r="I68" s="6"/>
      <c r="J68" s="6">
        <v>0</v>
      </c>
      <c r="K68" s="7">
        <f>COUNTIF(E68:J68,"&gt;=0")/K$5*100</f>
        <v>50</v>
      </c>
      <c r="L68" s="7" t="str">
        <f t="shared" si="3"/>
        <v>III</v>
      </c>
      <c r="M68" s="5" t="s">
        <v>126</v>
      </c>
    </row>
    <row r="69" spans="1:13">
      <c r="A69" s="8" t="s">
        <v>16</v>
      </c>
      <c r="B69" s="2">
        <v>3175</v>
      </c>
      <c r="C69" s="3">
        <v>69253</v>
      </c>
      <c r="D69" s="5" t="s">
        <v>88</v>
      </c>
      <c r="E69" s="6"/>
      <c r="F69" s="6"/>
      <c r="G69" s="6"/>
      <c r="H69" s="6">
        <v>1</v>
      </c>
      <c r="I69" s="6">
        <v>1</v>
      </c>
      <c r="J69" s="6">
        <v>1</v>
      </c>
      <c r="K69" s="7">
        <f>COUNTIF(E69:J69,"&gt;=0")/K$5*100</f>
        <v>50</v>
      </c>
      <c r="L69" s="7" t="str">
        <f t="shared" si="3"/>
        <v>III</v>
      </c>
      <c r="M69" s="5" t="s">
        <v>126</v>
      </c>
    </row>
    <row r="70" spans="1:13">
      <c r="A70" s="1" t="s">
        <v>90</v>
      </c>
      <c r="B70" s="9">
        <v>14282</v>
      </c>
      <c r="C70" s="10">
        <v>60307</v>
      </c>
      <c r="D70" s="5" t="s">
        <v>91</v>
      </c>
      <c r="E70" s="6"/>
      <c r="F70" s="6">
        <v>0</v>
      </c>
      <c r="G70" s="6"/>
      <c r="H70" s="6"/>
      <c r="I70" s="6"/>
      <c r="J70" s="6">
        <v>12</v>
      </c>
      <c r="K70" s="7">
        <f>COUNTIF(E70:J70,"&gt;=0")/K$5*100</f>
        <v>33.333333333333329</v>
      </c>
      <c r="L70" s="7" t="str">
        <f t="shared" si="3"/>
        <v>II</v>
      </c>
      <c r="M70" s="5" t="s">
        <v>144</v>
      </c>
    </row>
    <row r="71" spans="1:13">
      <c r="A71" s="8" t="s">
        <v>16</v>
      </c>
      <c r="B71" s="2">
        <v>8828</v>
      </c>
      <c r="C71" s="3">
        <v>10472</v>
      </c>
      <c r="D71" s="5" t="s">
        <v>92</v>
      </c>
      <c r="E71" s="6">
        <v>1</v>
      </c>
      <c r="F71" s="6"/>
      <c r="G71" s="6"/>
      <c r="H71" s="6">
        <v>1</v>
      </c>
      <c r="I71" s="6"/>
      <c r="J71" s="6"/>
      <c r="K71" s="7">
        <f>COUNTIF(E71:J71,"&gt;=0")/K$5*100</f>
        <v>33.333333333333329</v>
      </c>
      <c r="L71" s="7" t="str">
        <f t="shared" si="3"/>
        <v>II</v>
      </c>
      <c r="M71" s="5" t="s">
        <v>126</v>
      </c>
    </row>
    <row r="72" spans="1:13">
      <c r="A72" s="8" t="s">
        <v>93</v>
      </c>
      <c r="B72" s="9">
        <v>9014</v>
      </c>
      <c r="C72" s="10">
        <v>13760</v>
      </c>
      <c r="D72" s="5" t="s">
        <v>94</v>
      </c>
      <c r="E72" s="6">
        <v>1</v>
      </c>
      <c r="F72" s="6"/>
      <c r="G72" s="6">
        <v>1</v>
      </c>
      <c r="H72" s="6"/>
      <c r="I72" s="6"/>
      <c r="J72" s="6"/>
      <c r="K72" s="7">
        <f>COUNTIF(E72:J72,"&gt;=0")/K$5*100</f>
        <v>33.333333333333329</v>
      </c>
      <c r="L72" s="7" t="str">
        <f t="shared" si="3"/>
        <v>II</v>
      </c>
      <c r="M72" s="5" t="s">
        <v>145</v>
      </c>
    </row>
    <row r="73" spans="1:13">
      <c r="A73" s="1" t="s">
        <v>90</v>
      </c>
      <c r="B73" s="9">
        <v>10196</v>
      </c>
      <c r="C73" s="10">
        <v>29341</v>
      </c>
      <c r="D73" s="16" t="s">
        <v>95</v>
      </c>
      <c r="G73" s="17">
        <v>1</v>
      </c>
      <c r="K73" s="7">
        <f>COUNTIF(E73:J73,"&gt;=0")/K$5*100</f>
        <v>16.666666666666664</v>
      </c>
      <c r="L73" s="7" t="str">
        <f t="shared" si="3"/>
        <v>I</v>
      </c>
      <c r="M73" s="5" t="s">
        <v>144</v>
      </c>
    </row>
    <row r="74" spans="1:13">
      <c r="A74" s="1"/>
      <c r="B74" s="9"/>
      <c r="C74" s="10"/>
      <c r="D74" s="19" t="s">
        <v>159</v>
      </c>
      <c r="K74" s="7"/>
      <c r="L74" s="7"/>
      <c r="M74" s="5"/>
    </row>
    <row r="75" spans="1:13">
      <c r="A75" s="1" t="s">
        <v>82</v>
      </c>
      <c r="B75" s="2">
        <v>10179</v>
      </c>
      <c r="C75" s="3">
        <v>29096</v>
      </c>
      <c r="D75" s="16" t="s">
        <v>83</v>
      </c>
      <c r="F75" s="17">
        <v>1</v>
      </c>
      <c r="G75" s="17">
        <v>0</v>
      </c>
      <c r="H75" s="17">
        <v>1</v>
      </c>
      <c r="J75" s="17">
        <v>1</v>
      </c>
      <c r="K75" s="7">
        <f>COUNTIF(E75:J75,"&gt;=0")/K$5*100</f>
        <v>66.666666666666657</v>
      </c>
      <c r="L75" s="7" t="str">
        <f>IF(K75=0,"",IF(K75&lt;=5,"r",IF(K75&lt;=10,"+",ROMAN(INT(5*(K75/100)-0.01)+1))))</f>
        <v>IV</v>
      </c>
      <c r="M75" s="5" t="s">
        <v>142</v>
      </c>
    </row>
    <row r="76" spans="1:13">
      <c r="A76" s="8" t="s">
        <v>84</v>
      </c>
      <c r="B76" s="9">
        <v>12411</v>
      </c>
      <c r="C76" s="10">
        <v>37995</v>
      </c>
      <c r="D76" s="5" t="s">
        <v>85</v>
      </c>
      <c r="E76" s="6"/>
      <c r="F76" s="6">
        <v>0</v>
      </c>
      <c r="G76" s="6">
        <v>2</v>
      </c>
      <c r="H76" s="6"/>
      <c r="I76" s="6">
        <v>0</v>
      </c>
      <c r="J76" s="6">
        <v>1</v>
      </c>
      <c r="K76" s="7">
        <f>COUNTIF(E76:J76,"&gt;=0")/K$5*100</f>
        <v>66.666666666666657</v>
      </c>
      <c r="L76" s="7" t="str">
        <f>IF(K76=0,"",IF(K76&lt;=5,"r",IF(K76&lt;=10,"+",ROMAN(INT(5*(K76/100)-0.01)+1))))</f>
        <v>IV</v>
      </c>
      <c r="M76" s="5" t="s">
        <v>143</v>
      </c>
    </row>
    <row r="77" spans="1:13">
      <c r="A77" s="8" t="s">
        <v>84</v>
      </c>
      <c r="B77" s="2">
        <v>5505</v>
      </c>
      <c r="C77" s="3">
        <v>71134</v>
      </c>
      <c r="D77" s="5" t="s">
        <v>89</v>
      </c>
      <c r="E77" s="6"/>
      <c r="F77" s="6">
        <v>1</v>
      </c>
      <c r="G77" s="6">
        <v>0</v>
      </c>
      <c r="H77" s="6"/>
      <c r="I77" s="6"/>
      <c r="J77" s="6">
        <v>0</v>
      </c>
      <c r="K77" s="7">
        <f>COUNTIF(E77:J77,"&gt;=0")/K$5*100</f>
        <v>50</v>
      </c>
      <c r="L77" s="7" t="str">
        <f>IF(K77=0,"",IF(K77&lt;=5,"r",IF(K77&lt;=10,"+",ROMAN(INT(5*(K77/100)-0.01)+1))))</f>
        <v>III</v>
      </c>
      <c r="M77" s="5" t="s">
        <v>143</v>
      </c>
    </row>
    <row r="78" spans="1:13">
      <c r="A78" s="8" t="s">
        <v>84</v>
      </c>
      <c r="B78" s="9">
        <v>3233</v>
      </c>
      <c r="C78" s="10">
        <v>71544</v>
      </c>
      <c r="D78" s="5" t="s">
        <v>96</v>
      </c>
      <c r="E78" s="6"/>
      <c r="F78" s="6"/>
      <c r="G78" s="6"/>
      <c r="H78" s="6"/>
      <c r="I78" s="6">
        <v>1</v>
      </c>
      <c r="J78" s="6"/>
      <c r="K78" s="7">
        <f>COUNTIF(E78:J78,"&gt;=0")/K$5*100</f>
        <v>16.666666666666664</v>
      </c>
      <c r="L78" s="7" t="str">
        <f t="shared" si="3"/>
        <v>I</v>
      </c>
      <c r="M78" s="5" t="s">
        <v>143</v>
      </c>
    </row>
    <row r="79" spans="1:13">
      <c r="A79" s="8" t="s">
        <v>97</v>
      </c>
      <c r="B79" s="9">
        <v>5977</v>
      </c>
      <c r="C79" s="10">
        <v>14397</v>
      </c>
      <c r="D79" s="5" t="s">
        <v>98</v>
      </c>
      <c r="E79" s="6">
        <v>0</v>
      </c>
      <c r="F79" s="6"/>
      <c r="G79" s="6"/>
      <c r="H79" s="6"/>
      <c r="I79" s="6"/>
      <c r="J79" s="6"/>
      <c r="K79" s="7">
        <f>COUNTIF(E79:J79,"&gt;=0")/K$5*100</f>
        <v>16.666666666666664</v>
      </c>
      <c r="L79" s="7" t="str">
        <f t="shared" si="3"/>
        <v>I</v>
      </c>
      <c r="M79" s="5" t="s">
        <v>146</v>
      </c>
    </row>
    <row r="80" spans="1:13">
      <c r="A80" s="8" t="s">
        <v>99</v>
      </c>
      <c r="B80" s="9">
        <v>13320</v>
      </c>
      <c r="C80" s="10">
        <v>50129</v>
      </c>
      <c r="D80" s="5" t="s">
        <v>100</v>
      </c>
      <c r="E80" s="6"/>
      <c r="F80" s="6"/>
      <c r="G80" s="6"/>
      <c r="H80" s="6"/>
      <c r="I80" s="6">
        <v>1</v>
      </c>
      <c r="J80" s="6"/>
      <c r="K80" s="7">
        <f>COUNTIF(E80:J80,"&gt;=0")/K$5*100</f>
        <v>16.666666666666664</v>
      </c>
      <c r="L80" s="7" t="str">
        <f t="shared" si="3"/>
        <v>I</v>
      </c>
      <c r="M80" s="5" t="s">
        <v>147</v>
      </c>
    </row>
    <row r="81" spans="1:13">
      <c r="A81" s="8"/>
      <c r="B81" s="9"/>
      <c r="C81" s="10"/>
      <c r="D81" s="4" t="s">
        <v>160</v>
      </c>
      <c r="E81" s="6"/>
      <c r="F81" s="6"/>
      <c r="G81" s="6"/>
      <c r="H81" s="6"/>
      <c r="I81" s="6"/>
      <c r="J81" s="6"/>
      <c r="K81" s="7"/>
      <c r="L81" s="7"/>
      <c r="M81" s="5"/>
    </row>
    <row r="82" spans="1:13">
      <c r="A82" s="8" t="s">
        <v>101</v>
      </c>
      <c r="B82" s="12">
        <v>31989</v>
      </c>
      <c r="C82" s="3">
        <v>81478</v>
      </c>
      <c r="D82" s="16" t="s">
        <v>102</v>
      </c>
      <c r="F82" s="17">
        <v>0</v>
      </c>
      <c r="J82" s="17">
        <v>1</v>
      </c>
      <c r="K82" s="7">
        <f>COUNTIF(E82:J82,"&gt;=0")/K$5*100</f>
        <v>33.333333333333329</v>
      </c>
      <c r="L82" s="7" t="str">
        <f>IF(K82=0,"",IF(K82&lt;=5,"r",IF(K82&lt;=10,"+",ROMAN(INT(5*(K82/100)-0.01)+1))))</f>
        <v>II</v>
      </c>
      <c r="M82" s="5" t="s">
        <v>148</v>
      </c>
    </row>
    <row r="83" spans="1:13">
      <c r="A83" s="8" t="s">
        <v>103</v>
      </c>
      <c r="B83" s="9">
        <v>14453</v>
      </c>
      <c r="C83" s="10">
        <v>62926</v>
      </c>
      <c r="D83" s="5" t="s">
        <v>104</v>
      </c>
      <c r="E83" s="6"/>
      <c r="F83" s="6"/>
      <c r="G83" s="6"/>
      <c r="H83" s="6"/>
      <c r="I83" s="6"/>
      <c r="J83" s="6">
        <v>0</v>
      </c>
      <c r="K83" s="7">
        <f>COUNTIF(E83:J83,"&gt;=0")/K$5*100</f>
        <v>16.666666666666664</v>
      </c>
      <c r="L83" s="7" t="str">
        <f>IF(K83=0,"",IF(K83&lt;=5,"r",IF(K83&lt;=10,"+",ROMAN(INT(5*(K83/100)-0.01)+1))))</f>
        <v>I</v>
      </c>
      <c r="M83" s="5" t="s">
        <v>149</v>
      </c>
    </row>
    <row r="84" spans="1:13">
      <c r="D84" s="19" t="s">
        <v>113</v>
      </c>
    </row>
    <row r="85" spans="1:13">
      <c r="A85" s="8" t="s">
        <v>114</v>
      </c>
      <c r="B85" s="9">
        <v>2651</v>
      </c>
      <c r="C85" s="10">
        <v>12262</v>
      </c>
      <c r="D85" s="5" t="s">
        <v>115</v>
      </c>
      <c r="E85" s="6">
        <v>0</v>
      </c>
      <c r="F85" s="6"/>
      <c r="G85" s="6"/>
      <c r="H85" s="6"/>
      <c r="I85" s="6"/>
      <c r="J85" s="6"/>
      <c r="K85" s="7">
        <f>COUNTIF(E85:J85,"&gt;=0")/K$5*100</f>
        <v>16.666666666666664</v>
      </c>
      <c r="L85" s="7" t="str">
        <f t="shared" ref="L85:L86" si="4">IF(K85=0,"",IF(K85&lt;=5,"r",IF(K85&lt;=10,"+",ROMAN(INT(5*(K85/100)-0.01)+1))))</f>
        <v>I</v>
      </c>
      <c r="M85" s="5" t="s">
        <v>153</v>
      </c>
    </row>
    <row r="86" spans="1:13">
      <c r="A86" s="8" t="s">
        <v>114</v>
      </c>
      <c r="B86" s="9">
        <v>2890</v>
      </c>
      <c r="C86" s="10">
        <v>29470</v>
      </c>
      <c r="D86" s="5" t="s">
        <v>116</v>
      </c>
      <c r="E86" s="6">
        <v>0</v>
      </c>
      <c r="F86" s="6"/>
      <c r="G86" s="6"/>
      <c r="H86" s="6"/>
      <c r="I86" s="6"/>
      <c r="J86" s="6"/>
      <c r="K86" s="7">
        <f>COUNTIF(E86:J86,"&gt;=0")/K$5*100</f>
        <v>16.666666666666664</v>
      </c>
      <c r="L86" s="7" t="str">
        <f t="shared" si="4"/>
        <v>I</v>
      </c>
      <c r="M86" s="5" t="s">
        <v>153</v>
      </c>
    </row>
    <row r="87" spans="1:13">
      <c r="D87" s="21" t="s">
        <v>105</v>
      </c>
    </row>
    <row r="88" spans="1:13">
      <c r="A88" s="8" t="s">
        <v>106</v>
      </c>
      <c r="B88" s="9">
        <v>3152</v>
      </c>
      <c r="C88" s="10">
        <v>69085</v>
      </c>
      <c r="D88" s="5" t="s">
        <v>107</v>
      </c>
      <c r="E88" s="6">
        <v>0</v>
      </c>
      <c r="F88" s="6"/>
      <c r="G88" s="6"/>
      <c r="H88" s="6">
        <v>1</v>
      </c>
      <c r="I88" s="6">
        <v>0</v>
      </c>
      <c r="J88" s="6"/>
      <c r="K88" s="7">
        <f>COUNTIF(E88:J88,"&gt;=0")/K$5*100</f>
        <v>50</v>
      </c>
      <c r="L88" s="7" t="str">
        <f>IF(K88=0,"",IF(K88&lt;=5,"r",IF(K88&lt;=10,"+",ROMAN(INT(5*(K88/100)-0.01)+1))))</f>
        <v>III</v>
      </c>
      <c r="M88" s="5" t="s">
        <v>150</v>
      </c>
    </row>
    <row r="89" spans="1:13">
      <c r="A89" s="8" t="s">
        <v>108</v>
      </c>
      <c r="B89" s="9">
        <v>3242</v>
      </c>
      <c r="C89" s="10">
        <v>71616</v>
      </c>
      <c r="D89" s="5" t="s">
        <v>109</v>
      </c>
      <c r="E89" s="6"/>
      <c r="F89" s="6">
        <v>0</v>
      </c>
      <c r="G89" s="6"/>
      <c r="H89" s="6"/>
      <c r="I89" s="6"/>
      <c r="J89" s="6">
        <v>0</v>
      </c>
      <c r="K89" s="7">
        <f>COUNTIF(E89:J89,"&gt;=0")/K$5*100</f>
        <v>33.333333333333329</v>
      </c>
      <c r="L89" s="7" t="str">
        <f>IF(K89=0,"",IF(K89&lt;=5,"r",IF(K89&lt;=10,"+",ROMAN(INT(5*(K89/100)-0.01)+1))))</f>
        <v>II</v>
      </c>
      <c r="M89" s="5" t="s">
        <v>151</v>
      </c>
    </row>
    <row r="90" spans="1:13">
      <c r="A90" s="8" t="s">
        <v>110</v>
      </c>
      <c r="B90" s="2">
        <v>12528</v>
      </c>
      <c r="C90" s="3">
        <v>39407</v>
      </c>
      <c r="D90" s="16" t="s">
        <v>111</v>
      </c>
      <c r="H90" s="17">
        <v>0</v>
      </c>
      <c r="K90" s="7">
        <f>COUNTIF(E90:J90,"&gt;=0")/K$5*100</f>
        <v>16.666666666666664</v>
      </c>
      <c r="L90" s="7" t="str">
        <f>IF(K90=0,"",IF(K90&lt;=5,"r",IF(K90&lt;=10,"+",ROMAN(INT(5*(K90/100)-0.01)+1))))</f>
        <v>I</v>
      </c>
      <c r="M90" s="5" t="s">
        <v>152</v>
      </c>
    </row>
    <row r="91" spans="1:13">
      <c r="A91" s="8" t="s">
        <v>106</v>
      </c>
      <c r="B91" s="9">
        <v>3261</v>
      </c>
      <c r="C91" s="10">
        <v>71774</v>
      </c>
      <c r="D91" s="16" t="s">
        <v>112</v>
      </c>
      <c r="J91" s="17">
        <v>0</v>
      </c>
      <c r="K91" s="7">
        <f>COUNTIF(E91:J91,"&gt;=0")/K$5*100</f>
        <v>16.666666666666664</v>
      </c>
      <c r="L91" s="7" t="str">
        <f>IF(K91=0,"",IF(K91&lt;=5,"r",IF(K91&lt;=10,"+",ROMAN(INT(5*(K91/100)-0.01)+1))))</f>
        <v>I</v>
      </c>
      <c r="M91" s="5" t="s">
        <v>150</v>
      </c>
    </row>
    <row r="93" spans="1:13">
      <c r="C93" s="16" t="s">
        <v>2</v>
      </c>
      <c r="D93" s="16" t="s">
        <v>117</v>
      </c>
    </row>
    <row r="94" spans="1:13">
      <c r="C94" s="16" t="s">
        <v>3</v>
      </c>
      <c r="D94" s="16" t="s">
        <v>118</v>
      </c>
    </row>
    <row r="95" spans="1:13">
      <c r="C95" s="16" t="s">
        <v>4</v>
      </c>
      <c r="D95" s="16" t="s">
        <v>119</v>
      </c>
    </row>
    <row r="96" spans="1:13">
      <c r="C96" s="16" t="s">
        <v>5</v>
      </c>
      <c r="D96" s="16" t="s">
        <v>120</v>
      </c>
    </row>
    <row r="97" spans="3:4">
      <c r="C97" s="16" t="s">
        <v>6</v>
      </c>
      <c r="D97" s="16" t="s">
        <v>121</v>
      </c>
    </row>
    <row r="98" spans="3:4">
      <c r="C98" s="16" t="s">
        <v>7</v>
      </c>
      <c r="D98" s="16" t="s">
        <v>118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julve</cp:lastModifiedBy>
  <dcterms:created xsi:type="dcterms:W3CDTF">2013-01-10T16:34:53Z</dcterms:created>
  <dcterms:modified xsi:type="dcterms:W3CDTF">2013-01-15T14:13:23Z</dcterms:modified>
</cp:coreProperties>
</file>